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quipos" sheetId="1" r:id="rId1"/>
    <sheet name="FINAL EQUIPOS" sheetId="2" r:id="rId2"/>
    <sheet name="individual" sheetId="3" r:id="rId3"/>
    <sheet name="FINAL INDIVIDUAL" sheetId="4" r:id="rId4"/>
    <sheet name="Dobles" sheetId="5" r:id="rId5"/>
    <sheet name="FINAL DOBLES" sheetId="6" r:id="rId6"/>
    <sheet name="Dobles Mixtos" sheetId="7" r:id="rId7"/>
    <sheet name="FINAL PAREJAS MIXTAS" sheetId="8" r:id="rId8"/>
    <sheet name="Todo Ev" sheetId="9" r:id="rId9"/>
    <sheet name="CLUBES" sheetId="10" r:id="rId10"/>
    <sheet name="CUADRO DE MEDALLERIA" sheetId="11" r:id="rId11"/>
  </sheets>
  <definedNames>
    <definedName name="_xlnm.Print_Area" localSheetId="0">'Equipos'!$A$1:$M$77</definedName>
  </definedNames>
  <calcPr fullCalcOnLoad="1"/>
</workbook>
</file>

<file path=xl/sharedStrings.xml><?xml version="1.0" encoding="utf-8"?>
<sst xmlns="http://schemas.openxmlformats.org/spreadsheetml/2006/main" count="1940" uniqueCount="187">
  <si>
    <t>LIGA DE BOLO DE CUNDINAMARCA</t>
  </si>
  <si>
    <t>CAMPEONATO DEPARTAMENTAL DE MAXIMA CATEGORIA</t>
  </si>
  <si>
    <t>Bogotá, Mayo 9 a 12 de 2009</t>
  </si>
  <si>
    <t>Modalidad Equipos Mixtos</t>
  </si>
  <si>
    <t>No.</t>
  </si>
  <si>
    <t>Apellidos</t>
  </si>
  <si>
    <t>Nombres</t>
  </si>
  <si>
    <t>Club</t>
  </si>
  <si>
    <t>L1</t>
  </si>
  <si>
    <t>L2</t>
  </si>
  <si>
    <t>L3</t>
  </si>
  <si>
    <t>L4</t>
  </si>
  <si>
    <t>L5</t>
  </si>
  <si>
    <t>L6</t>
  </si>
  <si>
    <t>Pines</t>
  </si>
  <si>
    <t>Total</t>
  </si>
  <si>
    <t>Promedio</t>
  </si>
  <si>
    <t>SEMIFINAL EQUIPOS</t>
  </si>
  <si>
    <t>Resultados</t>
  </si>
  <si>
    <t>GANAN</t>
  </si>
  <si>
    <t>BRONCE</t>
  </si>
  <si>
    <t>FINAL EQUIPOS</t>
  </si>
  <si>
    <t>ORO</t>
  </si>
  <si>
    <t>PLATA</t>
  </si>
  <si>
    <t>Modalidad Dobles Femeninos</t>
  </si>
  <si>
    <t>Modalidad Dobles Masculinos</t>
  </si>
  <si>
    <t>SEMI FINAL DOBLES FEMENINOS</t>
  </si>
  <si>
    <t>FINAL DOBLES FEMENINOS</t>
  </si>
  <si>
    <t>SEMI FINAL DOBLES MASCULINOS</t>
  </si>
  <si>
    <t>FINAL DOBLES MASCULINOS</t>
  </si>
  <si>
    <t>Modalidad Parejas Mixtas</t>
  </si>
  <si>
    <t>Modalidad Individual Femenino</t>
  </si>
  <si>
    <t>Modalidad Individual Masculino</t>
  </si>
  <si>
    <t>Equipos</t>
  </si>
  <si>
    <t>Dobles</t>
  </si>
  <si>
    <t>Mixtos</t>
  </si>
  <si>
    <t>Id</t>
  </si>
  <si>
    <t>CORREAL REYES MARIA VICTORIA</t>
  </si>
  <si>
    <t>AGUIRRE MARIA AZUCENA</t>
  </si>
  <si>
    <t>MONTEALEGRE SANDRA YINET</t>
  </si>
  <si>
    <t>OSTOS CONSTANZA</t>
  </si>
  <si>
    <t>CASTELLANOS P. MANUEL ARTURO</t>
  </si>
  <si>
    <t>MARTINEZ  FERNANDO</t>
  </si>
  <si>
    <t>RODRIGUEZ F. ORLANDO</t>
  </si>
  <si>
    <t>NARVAEZ WILLIAM</t>
  </si>
  <si>
    <t>SEMI FINAL PAREJAS MIXTAS</t>
  </si>
  <si>
    <t>FINAL PAREJAS MIXTAS</t>
  </si>
  <si>
    <t>GANA</t>
  </si>
  <si>
    <t>FINAL MASCULINO</t>
  </si>
  <si>
    <t>FINAL FEMENINO</t>
  </si>
  <si>
    <t>Indivi.</t>
  </si>
  <si>
    <t>Chía, Mayo 21 a 25 de 2009</t>
  </si>
  <si>
    <t>XI CAMPEONATO DEPARTAMENTAL DE MAXIMA CATEGORIA</t>
  </si>
  <si>
    <t>Bogotá, Mayo 21 a 25 de 2009</t>
  </si>
  <si>
    <t>PAOLA GOMEZ</t>
  </si>
  <si>
    <t>CLARA GARCIA</t>
  </si>
  <si>
    <t>MARIA TERESA AVELLA</t>
  </si>
  <si>
    <t>UNIVERSIDAD NACIONAL</t>
  </si>
  <si>
    <t>COSMOS BOLO CLUB</t>
  </si>
  <si>
    <t>BUSTER BOWLING CLUB</t>
  </si>
  <si>
    <t>JOHANA PUENTES</t>
  </si>
  <si>
    <t>PUBENZA SANCHEZ</t>
  </si>
  <si>
    <t>YOLANDA RINCON</t>
  </si>
  <si>
    <t>AZUCENA AGUIRRE</t>
  </si>
  <si>
    <t>MISHA BOLO CLUB 1</t>
  </si>
  <si>
    <t>JANETH DIAZ</t>
  </si>
  <si>
    <t>MOÑONA BOLO CLUB</t>
  </si>
  <si>
    <t>BOLO CLUB CAÑAVERAL</t>
  </si>
  <si>
    <t>MARIA CAMILA TELLO</t>
  </si>
  <si>
    <t>SANDRA MONTEALEGRE</t>
  </si>
  <si>
    <t>MARIA VICTORIA CORREAL</t>
  </si>
  <si>
    <t>VALENTINA COLLAZOS</t>
  </si>
  <si>
    <t>SOL BOLO CLUB</t>
  </si>
  <si>
    <t>BOLO CLUB LA ROSCA</t>
  </si>
  <si>
    <t>CLUB CICOBOL</t>
  </si>
  <si>
    <t>IBAGUE BOWLING CLUB</t>
  </si>
  <si>
    <t>INES VENEGAS</t>
  </si>
  <si>
    <t>CLUB BOLO MUNDO</t>
  </si>
  <si>
    <t>PAOLA CASTIBLANCO</t>
  </si>
  <si>
    <t>GUSTAVO RINCON</t>
  </si>
  <si>
    <t>PAULA SANCHEZ</t>
  </si>
  <si>
    <t>SULMA RODRIGUEZ</t>
  </si>
  <si>
    <t>CLUB DEPORTIVO FENIX</t>
  </si>
  <si>
    <t>LUZMA DE CAVANZO</t>
  </si>
  <si>
    <t>ESCUALOS BOLO CLUB</t>
  </si>
  <si>
    <t>CLUB BOLO SAM</t>
  </si>
  <si>
    <t>PILAR SOCADAGUY</t>
  </si>
  <si>
    <t>STELLA PEDRAZA</t>
  </si>
  <si>
    <t>SANDRA TORRES</t>
  </si>
  <si>
    <t>MARTHA OSORIO</t>
  </si>
  <si>
    <t>PATRICIA CASTELLANOS</t>
  </si>
  <si>
    <t>CLUB DEL COMERCIO</t>
  </si>
  <si>
    <t>NOHORA DE GOMEZ</t>
  </si>
  <si>
    <t>STEFANIA RENDON</t>
  </si>
  <si>
    <t>MARTHA DIAZ</t>
  </si>
  <si>
    <t>AURA ROMAN</t>
  </si>
  <si>
    <t>ESPERANZA SAENZ</t>
  </si>
  <si>
    <t>MARIA B. ESQUIVEL</t>
  </si>
  <si>
    <t>DEISY MOLANO</t>
  </si>
  <si>
    <t>SUSANA CUELLAR</t>
  </si>
  <si>
    <t>MARTHA PALACIO</t>
  </si>
  <si>
    <t>ENRIQUE MELO</t>
  </si>
  <si>
    <t>MAURICIO RAMOS</t>
  </si>
  <si>
    <t>RUBEN CRUZ</t>
  </si>
  <si>
    <t>SANTIAGO CABALLERO</t>
  </si>
  <si>
    <t>CAMILO RAMOS</t>
  </si>
  <si>
    <t>JUAN FCO MENDEZ</t>
  </si>
  <si>
    <t>ORLANDO RODRIGUEZ</t>
  </si>
  <si>
    <t>LUIS A. DIAZ</t>
  </si>
  <si>
    <t>FREDY DUQUE</t>
  </si>
  <si>
    <t>MANUEL CASTELLANOS</t>
  </si>
  <si>
    <t>LUIS FERNANDO MADRIÑAN</t>
  </si>
  <si>
    <t>MIGUEL A. VEGA</t>
  </si>
  <si>
    <t>JUAN PABLO TOJANCI</t>
  </si>
  <si>
    <t>FERNANDO GUERRA</t>
  </si>
  <si>
    <t>VICTOR H. GALAN</t>
  </si>
  <si>
    <t>FERNANDO MORALES</t>
  </si>
  <si>
    <t>GABRIEL VILLOTA</t>
  </si>
  <si>
    <t>GERMAN MIRANDA</t>
  </si>
  <si>
    <t>JOSE I. VASQUEZ</t>
  </si>
  <si>
    <t>OSCAR RODRIGUEZ</t>
  </si>
  <si>
    <t>MARTIN SANCHEZ</t>
  </si>
  <si>
    <t>JUAN SEBASTIAN RODRIGUEZ</t>
  </si>
  <si>
    <t>ARTURO RUEDA</t>
  </si>
  <si>
    <t>EDGAR AFRICANO</t>
  </si>
  <si>
    <t>WILLIAM DUARTE</t>
  </si>
  <si>
    <t>JAIME DIAZ</t>
  </si>
  <si>
    <t>GUILLERMO CARDENAS</t>
  </si>
  <si>
    <t>ANTONIO VELEZ</t>
  </si>
  <si>
    <t>GUSTAVO MOLANO</t>
  </si>
  <si>
    <t>ALEXANDER SOSSA</t>
  </si>
  <si>
    <t>ERNESTO BORRERO</t>
  </si>
  <si>
    <t>MARIO SIERRA</t>
  </si>
  <si>
    <t>MARIA TERESA DE RINCON</t>
  </si>
  <si>
    <t xml:space="preserve">MISHA BOLO CLUB </t>
  </si>
  <si>
    <t>ANTIOQUIA</t>
  </si>
  <si>
    <t>BOGOTA</t>
  </si>
  <si>
    <t>BOYACA</t>
  </si>
  <si>
    <t>CUNDINAMARCA</t>
  </si>
  <si>
    <t>CALDAS</t>
  </si>
  <si>
    <t>NARIÑO</t>
  </si>
  <si>
    <t>RISARALDA</t>
  </si>
  <si>
    <t>SANTANDER</t>
  </si>
  <si>
    <t>TOLIMA</t>
  </si>
  <si>
    <t>VALLE</t>
  </si>
  <si>
    <t>NOMBRE</t>
  </si>
  <si>
    <t>LIGA</t>
  </si>
  <si>
    <t>CLAUDIA TOJANCI</t>
  </si>
  <si>
    <t>SEMIFINAL MASCULINO</t>
  </si>
  <si>
    <t>Semifinal Individual Femenino</t>
  </si>
  <si>
    <t>U. NACIONAL</t>
  </si>
  <si>
    <t>LA ROSCA</t>
  </si>
  <si>
    <t>CAÑAVERAL</t>
  </si>
  <si>
    <t>NOMBRES</t>
  </si>
  <si>
    <t>CLUB</t>
  </si>
  <si>
    <t>GONZALO ROSARIO</t>
  </si>
  <si>
    <t>WILLIAM NARVAEZ</t>
  </si>
  <si>
    <t>JULIO CESAR BARRIOS</t>
  </si>
  <si>
    <t xml:space="preserve">Modalidad Todo Evento Femenino </t>
  </si>
  <si>
    <t>Modalidad Todo Evento Masculino</t>
  </si>
  <si>
    <t>Prom.</t>
  </si>
  <si>
    <t>SIMON ROJAS</t>
  </si>
  <si>
    <t>XI CAMPEONATO NACIOANAL DE CLUBES</t>
  </si>
  <si>
    <t>XI CAMPEONATO NACIONAL DE CLUBES</t>
  </si>
  <si>
    <t>BOLO CLUB HF</t>
  </si>
  <si>
    <t xml:space="preserve">XI CAMPEONATO NACIONAL DE CLUBES </t>
  </si>
  <si>
    <t>CUADRO DE MEDALLERIA</t>
  </si>
  <si>
    <t>MISHA BOLO CLUB</t>
  </si>
  <si>
    <t>BUSTER BOWLING CLUB 1</t>
  </si>
  <si>
    <t>PROFESORES U. NACIONAL</t>
  </si>
  <si>
    <t>PTO</t>
  </si>
  <si>
    <t>BUSTER BOWLING CLUB 2</t>
  </si>
  <si>
    <t>LUZ MARINA RIVERO</t>
  </si>
  <si>
    <t>Ind.</t>
  </si>
  <si>
    <t>Dob.</t>
  </si>
  <si>
    <t>Mixt.</t>
  </si>
  <si>
    <t>Prom</t>
  </si>
  <si>
    <t>ALEJANDRA BARRETO</t>
  </si>
  <si>
    <t>Modalidad Todo Evento Clubes</t>
  </si>
  <si>
    <t>Tot. Pin</t>
  </si>
  <si>
    <t>Resultados Parciales Modalidad Equipos</t>
  </si>
  <si>
    <t>Equi</t>
  </si>
  <si>
    <t>Doble</t>
  </si>
  <si>
    <t>P.Mix</t>
  </si>
  <si>
    <t>CLUB DEP. FENIX</t>
  </si>
  <si>
    <t>DES</t>
  </si>
  <si>
    <t>Liga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</si>
</sst>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[$€-2]\ * #,##0.00_ ;_ [$€-2]\ * \-#,##0.00_ ;_ [$€-2]\ * &quot;-&quot;??_ "/>
    <numFmt numFmtId="179" formatCode="#,##0.00_ ;\-#,##0.00\ "/>
    <numFmt numFmtId="180" formatCode="#,##0.0"/>
    <numFmt numFmtId="181" formatCode="0.000"/>
    <numFmt numFmtId="182" formatCode="0.0000"/>
    <numFmt numFmtId="183" formatCode="0.0"/>
  </numFmts>
  <fonts count="26"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7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2" fontId="3" fillId="0" borderId="20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2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179" fontId="0" fillId="0" borderId="20" xfId="49" applyNumberFormat="1" applyFont="1" applyBorder="1" applyAlignment="1">
      <alignment vertical="center"/>
    </xf>
    <xf numFmtId="179" fontId="5" fillId="0" borderId="23" xfId="49" applyNumberFormat="1" applyFont="1" applyBorder="1" applyAlignment="1">
      <alignment vertical="center"/>
    </xf>
    <xf numFmtId="179" fontId="0" fillId="0" borderId="20" xfId="49" applyNumberFormat="1" applyBorder="1" applyAlignment="1">
      <alignment vertical="center"/>
    </xf>
    <xf numFmtId="0" fontId="0" fillId="0" borderId="30" xfId="0" applyBorder="1" applyAlignment="1">
      <alignment vertical="center"/>
    </xf>
    <xf numFmtId="179" fontId="0" fillId="0" borderId="31" xfId="49" applyNumberFormat="1" applyBorder="1" applyAlignment="1">
      <alignment vertical="center"/>
    </xf>
    <xf numFmtId="179" fontId="5" fillId="0" borderId="32" xfId="49" applyNumberFormat="1" applyFont="1" applyBorder="1" applyAlignment="1">
      <alignment vertical="center"/>
    </xf>
    <xf numFmtId="179" fontId="0" fillId="0" borderId="33" xfId="49" applyNumberFormat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vertical="center"/>
    </xf>
    <xf numFmtId="179" fontId="5" fillId="0" borderId="37" xfId="49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53" xfId="0" applyFont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/>
    </xf>
    <xf numFmtId="4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4" fontId="0" fillId="0" borderId="66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/>
    </xf>
    <xf numFmtId="4" fontId="0" fillId="0" borderId="67" xfId="0" applyNumberForma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15" borderId="29" xfId="0" applyFont="1" applyFill="1" applyBorder="1" applyAlignment="1">
      <alignment/>
    </xf>
    <xf numFmtId="0" fontId="0" fillId="16" borderId="29" xfId="0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52" xfId="0" applyBorder="1" applyAlignment="1">
      <alignment/>
    </xf>
    <xf numFmtId="0" fontId="0" fillId="0" borderId="69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76" xfId="0" applyBorder="1" applyAlignment="1">
      <alignment/>
    </xf>
    <xf numFmtId="0" fontId="0" fillId="0" borderId="47" xfId="0" applyBorder="1" applyAlignment="1">
      <alignment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0" fillId="0" borderId="78" xfId="0" applyBorder="1" applyAlignment="1">
      <alignment/>
    </xf>
    <xf numFmtId="0" fontId="0" fillId="0" borderId="78" xfId="0" applyBorder="1" applyAlignment="1">
      <alignment/>
    </xf>
    <xf numFmtId="4" fontId="0" fillId="0" borderId="79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51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9" xfId="0" applyBorder="1" applyAlignment="1">
      <alignment/>
    </xf>
    <xf numFmtId="0" fontId="0" fillId="0" borderId="7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6" xfId="0" applyFont="1" applyBorder="1" applyAlignment="1">
      <alignment/>
    </xf>
    <xf numFmtId="0" fontId="3" fillId="0" borderId="90" xfId="0" applyFont="1" applyFill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0" fillId="0" borderId="67" xfId="0" applyBorder="1" applyAlignment="1">
      <alignment/>
    </xf>
    <xf numFmtId="4" fontId="0" fillId="0" borderId="71" xfId="0" applyNumberFormat="1" applyBorder="1" applyAlignment="1">
      <alignment/>
    </xf>
    <xf numFmtId="4" fontId="0" fillId="0" borderId="72" xfId="0" applyNumberFormat="1" applyBorder="1" applyAlignment="1">
      <alignment/>
    </xf>
    <xf numFmtId="4" fontId="0" fillId="0" borderId="93" xfId="0" applyNumberFormat="1" applyBorder="1" applyAlignment="1">
      <alignment/>
    </xf>
    <xf numFmtId="4" fontId="0" fillId="0" borderId="81" xfId="0" applyNumberFormat="1" applyBorder="1" applyAlignment="1">
      <alignment/>
    </xf>
    <xf numFmtId="0" fontId="0" fillId="0" borderId="69" xfId="0" applyFont="1" applyBorder="1" applyAlignment="1">
      <alignment/>
    </xf>
    <xf numFmtId="0" fontId="0" fillId="0" borderId="45" xfId="0" applyBorder="1" applyAlignment="1">
      <alignment/>
    </xf>
    <xf numFmtId="0" fontId="0" fillId="0" borderId="94" xfId="0" applyFont="1" applyBorder="1" applyAlignment="1">
      <alignment/>
    </xf>
    <xf numFmtId="0" fontId="3" fillId="0" borderId="95" xfId="0" applyFont="1" applyBorder="1" applyAlignment="1">
      <alignment horizontal="center"/>
    </xf>
    <xf numFmtId="0" fontId="0" fillId="0" borderId="86" xfId="0" applyFont="1" applyBorder="1" applyAlignment="1">
      <alignment/>
    </xf>
    <xf numFmtId="2" fontId="0" fillId="0" borderId="81" xfId="0" applyNumberFormat="1" applyBorder="1" applyAlignment="1">
      <alignment/>
    </xf>
    <xf numFmtId="2" fontId="0" fillId="0" borderId="85" xfId="0" applyNumberFormat="1" applyBorder="1" applyAlignment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96" xfId="0" applyFont="1" applyBorder="1" applyAlignment="1">
      <alignment/>
    </xf>
    <xf numFmtId="0" fontId="0" fillId="0" borderId="68" xfId="0" applyBorder="1" applyAlignment="1">
      <alignment/>
    </xf>
    <xf numFmtId="0" fontId="0" fillId="0" borderId="88" xfId="0" applyFont="1" applyBorder="1" applyAlignment="1">
      <alignment/>
    </xf>
    <xf numFmtId="0" fontId="0" fillId="0" borderId="38" xfId="0" applyBorder="1" applyAlignment="1">
      <alignment/>
    </xf>
    <xf numFmtId="2" fontId="0" fillId="0" borderId="72" xfId="0" applyNumberFormat="1" applyBorder="1" applyAlignment="1">
      <alignment/>
    </xf>
    <xf numFmtId="4" fontId="0" fillId="0" borderId="85" xfId="0" applyNumberFormat="1" applyBorder="1" applyAlignment="1">
      <alignment/>
    </xf>
    <xf numFmtId="0" fontId="0" fillId="0" borderId="81" xfId="0" applyFont="1" applyBorder="1" applyAlignment="1">
      <alignment/>
    </xf>
    <xf numFmtId="0" fontId="0" fillId="0" borderId="91" xfId="0" applyBorder="1" applyAlignment="1">
      <alignment vertical="center" wrapText="1"/>
    </xf>
    <xf numFmtId="0" fontId="0" fillId="0" borderId="64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03" xfId="0" applyBorder="1" applyAlignment="1">
      <alignment/>
    </xf>
    <xf numFmtId="0" fontId="0" fillId="0" borderId="104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96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 vertical="center" wrapText="1"/>
    </xf>
    <xf numFmtId="0" fontId="0" fillId="0" borderId="105" xfId="0" applyFont="1" applyBorder="1" applyAlignment="1">
      <alignment/>
    </xf>
    <xf numFmtId="0" fontId="0" fillId="0" borderId="89" xfId="0" applyFont="1" applyBorder="1" applyAlignment="1">
      <alignment/>
    </xf>
    <xf numFmtId="4" fontId="0" fillId="0" borderId="80" xfId="0" applyNumberFormat="1" applyBorder="1" applyAlignment="1">
      <alignment/>
    </xf>
    <xf numFmtId="0" fontId="0" fillId="0" borderId="77" xfId="0" applyFont="1" applyBorder="1" applyAlignment="1">
      <alignment/>
    </xf>
    <xf numFmtId="0" fontId="0" fillId="0" borderId="107" xfId="0" applyBorder="1" applyAlignment="1">
      <alignment vertical="center" wrapText="1"/>
    </xf>
    <xf numFmtId="4" fontId="0" fillId="0" borderId="108" xfId="0" applyNumberFormat="1" applyBorder="1" applyAlignment="1">
      <alignment/>
    </xf>
    <xf numFmtId="0" fontId="3" fillId="0" borderId="31" xfId="0" applyFont="1" applyFill="1" applyBorder="1" applyAlignment="1">
      <alignment horizontal="center"/>
    </xf>
    <xf numFmtId="4" fontId="0" fillId="0" borderId="60" xfId="0" applyNumberFormat="1" applyBorder="1" applyAlignment="1">
      <alignment/>
    </xf>
    <xf numFmtId="0" fontId="3" fillId="15" borderId="67" xfId="0" applyFont="1" applyFill="1" applyBorder="1" applyAlignment="1">
      <alignment/>
    </xf>
    <xf numFmtId="4" fontId="0" fillId="0" borderId="59" xfId="0" applyNumberForma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0" fillId="16" borderId="67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0" fillId="0" borderId="110" xfId="0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3" xfId="0" applyBorder="1" applyAlignment="1">
      <alignment/>
    </xf>
    <xf numFmtId="0" fontId="0" fillId="0" borderId="73" xfId="0" applyFont="1" applyBorder="1" applyAlignment="1">
      <alignment/>
    </xf>
    <xf numFmtId="0" fontId="0" fillId="0" borderId="94" xfId="0" applyBorder="1" applyAlignment="1">
      <alignment/>
    </xf>
    <xf numFmtId="0" fontId="0" fillId="0" borderId="104" xfId="0" applyBorder="1" applyAlignment="1">
      <alignment/>
    </xf>
    <xf numFmtId="0" fontId="0" fillId="0" borderId="46" xfId="0" applyFont="1" applyBorder="1" applyAlignment="1">
      <alignment/>
    </xf>
    <xf numFmtId="0" fontId="0" fillId="0" borderId="111" xfId="0" applyFont="1" applyBorder="1" applyAlignment="1">
      <alignment/>
    </xf>
    <xf numFmtId="1" fontId="0" fillId="0" borderId="76" xfId="0" applyNumberFormat="1" applyBorder="1" applyAlignment="1">
      <alignment/>
    </xf>
    <xf numFmtId="1" fontId="0" fillId="0" borderId="47" xfId="0" applyNumberFormat="1" applyBorder="1" applyAlignment="1">
      <alignment/>
    </xf>
    <xf numFmtId="2" fontId="0" fillId="0" borderId="33" xfId="0" applyNumberForma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113" xfId="0" applyBorder="1" applyAlignment="1">
      <alignment/>
    </xf>
    <xf numFmtId="0" fontId="5" fillId="0" borderId="36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0" fillId="24" borderId="97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103" xfId="0" applyFill="1" applyBorder="1" applyAlignment="1">
      <alignment/>
    </xf>
    <xf numFmtId="0" fontId="0" fillId="24" borderId="77" xfId="0" applyFill="1" applyBorder="1" applyAlignment="1">
      <alignment/>
    </xf>
    <xf numFmtId="0" fontId="0" fillId="0" borderId="103" xfId="0" applyFont="1" applyBorder="1" applyAlignment="1">
      <alignment/>
    </xf>
    <xf numFmtId="0" fontId="3" fillId="25" borderId="46" xfId="0" applyFont="1" applyFill="1" applyBorder="1" applyAlignment="1">
      <alignment horizontal="center"/>
    </xf>
    <xf numFmtId="0" fontId="3" fillId="25" borderId="76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15" borderId="76" xfId="0" applyFont="1" applyFill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6" xfId="0" applyBorder="1" applyAlignment="1">
      <alignment/>
    </xf>
    <xf numFmtId="0" fontId="0" fillId="0" borderId="48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Border="1" applyAlignment="1">
      <alignment/>
    </xf>
    <xf numFmtId="0" fontId="0" fillId="0" borderId="122" xfId="0" applyFont="1" applyBorder="1" applyAlignment="1">
      <alignment/>
    </xf>
    <xf numFmtId="0" fontId="0" fillId="0" borderId="66" xfId="0" applyBorder="1" applyAlignment="1">
      <alignment/>
    </xf>
    <xf numFmtId="0" fontId="0" fillId="0" borderId="123" xfId="0" applyFont="1" applyBorder="1" applyAlignment="1">
      <alignment/>
    </xf>
    <xf numFmtId="0" fontId="0" fillId="0" borderId="124" xfId="0" applyBorder="1" applyAlignment="1">
      <alignment/>
    </xf>
    <xf numFmtId="3" fontId="0" fillId="0" borderId="72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2" fontId="4" fillId="0" borderId="125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2" fontId="3" fillId="0" borderId="70" xfId="0" applyNumberFormat="1" applyFont="1" applyBorder="1" applyAlignment="1">
      <alignment vertical="center"/>
    </xf>
    <xf numFmtId="2" fontId="4" fillId="0" borderId="129" xfId="0" applyNumberFormat="1" applyFont="1" applyBorder="1" applyAlignment="1">
      <alignment vertical="center"/>
    </xf>
    <xf numFmtId="2" fontId="4" fillId="0" borderId="130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4" fillId="0" borderId="1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24" borderId="7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96" xfId="0" applyFill="1" applyBorder="1" applyAlignment="1">
      <alignment/>
    </xf>
    <xf numFmtId="0" fontId="3" fillId="0" borderId="109" xfId="0" applyFont="1" applyBorder="1" applyAlignment="1">
      <alignment/>
    </xf>
    <xf numFmtId="0" fontId="0" fillId="0" borderId="132" xfId="0" applyBorder="1" applyAlignment="1">
      <alignment/>
    </xf>
    <xf numFmtId="0" fontId="0" fillId="0" borderId="68" xfId="0" applyFill="1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16" borderId="76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15" borderId="47" xfId="0" applyFont="1" applyFill="1" applyBorder="1" applyAlignment="1">
      <alignment horizontal="center"/>
    </xf>
    <xf numFmtId="0" fontId="3" fillId="0" borderId="91" xfId="0" applyFont="1" applyBorder="1" applyAlignment="1">
      <alignment/>
    </xf>
    <xf numFmtId="0" fontId="0" fillId="0" borderId="46" xfId="0" applyBorder="1" applyAlignment="1">
      <alignment horizontal="center"/>
    </xf>
    <xf numFmtId="179" fontId="5" fillId="0" borderId="0" xfId="49" applyNumberFormat="1" applyFont="1" applyBorder="1" applyAlignment="1">
      <alignment vertical="center"/>
    </xf>
    <xf numFmtId="0" fontId="0" fillId="0" borderId="84" xfId="0" applyBorder="1" applyAlignment="1">
      <alignment/>
    </xf>
    <xf numFmtId="0" fontId="0" fillId="0" borderId="79" xfId="0" applyBorder="1" applyAlignment="1">
      <alignment/>
    </xf>
    <xf numFmtId="0" fontId="0" fillId="0" borderId="133" xfId="0" applyBorder="1" applyAlignment="1">
      <alignment/>
    </xf>
    <xf numFmtId="0" fontId="5" fillId="0" borderId="125" xfId="0" applyFont="1" applyBorder="1" applyAlignment="1">
      <alignment vertical="center"/>
    </xf>
    <xf numFmtId="179" fontId="5" fillId="0" borderId="125" xfId="49" applyNumberFormat="1" applyFont="1" applyBorder="1" applyAlignment="1">
      <alignment vertical="center"/>
    </xf>
    <xf numFmtId="0" fontId="0" fillId="0" borderId="134" xfId="0" applyFont="1" applyBorder="1" applyAlignment="1">
      <alignment/>
    </xf>
    <xf numFmtId="0" fontId="0" fillId="0" borderId="135" xfId="0" applyBorder="1" applyAlignment="1">
      <alignment/>
    </xf>
    <xf numFmtId="179" fontId="0" fillId="0" borderId="31" xfId="49" applyNumberFormat="1" applyFont="1" applyBorder="1" applyAlignment="1">
      <alignment vertical="center"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5" fillId="0" borderId="138" xfId="0" applyFont="1" applyBorder="1" applyAlignment="1">
      <alignment vertical="center"/>
    </xf>
    <xf numFmtId="0" fontId="0" fillId="0" borderId="139" xfId="0" applyFont="1" applyBorder="1" applyAlignment="1">
      <alignment/>
    </xf>
    <xf numFmtId="0" fontId="0" fillId="0" borderId="140" xfId="0" applyBorder="1" applyAlignment="1">
      <alignment/>
    </xf>
    <xf numFmtId="0" fontId="0" fillId="0" borderId="141" xfId="0" applyFont="1" applyBorder="1" applyAlignment="1">
      <alignment/>
    </xf>
    <xf numFmtId="0" fontId="0" fillId="0" borderId="142" xfId="0" applyBorder="1" applyAlignment="1">
      <alignment/>
    </xf>
    <xf numFmtId="0" fontId="0" fillId="0" borderId="139" xfId="0" applyBorder="1" applyAlignment="1">
      <alignment/>
    </xf>
    <xf numFmtId="0" fontId="0" fillId="0" borderId="14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0" borderId="143" xfId="0" applyFont="1" applyBorder="1" applyAlignment="1">
      <alignment horizontal="center"/>
    </xf>
    <xf numFmtId="0" fontId="0" fillId="0" borderId="137" xfId="0" applyFont="1" applyBorder="1" applyAlignment="1">
      <alignment/>
    </xf>
    <xf numFmtId="1" fontId="0" fillId="0" borderId="29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0" fillId="0" borderId="123" xfId="0" applyBorder="1" applyAlignment="1">
      <alignment/>
    </xf>
    <xf numFmtId="0" fontId="0" fillId="0" borderId="144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24" borderId="59" xfId="0" applyFill="1" applyBorder="1" applyAlignment="1">
      <alignment/>
    </xf>
    <xf numFmtId="0" fontId="0" fillId="24" borderId="64" xfId="0" applyFill="1" applyBorder="1" applyAlignment="1">
      <alignment/>
    </xf>
    <xf numFmtId="0" fontId="0" fillId="0" borderId="70" xfId="0" applyBorder="1" applyAlignment="1">
      <alignment vertical="center"/>
    </xf>
    <xf numFmtId="0" fontId="5" fillId="0" borderId="130" xfId="0" applyFont="1" applyBorder="1" applyAlignment="1">
      <alignment vertical="center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179" fontId="0" fillId="0" borderId="57" xfId="49" applyNumberFormat="1" applyFont="1" applyBorder="1" applyAlignment="1">
      <alignment vertical="center"/>
    </xf>
    <xf numFmtId="179" fontId="5" fillId="0" borderId="147" xfId="49" applyNumberFormat="1" applyFont="1" applyBorder="1" applyAlignment="1">
      <alignment vertical="center"/>
    </xf>
    <xf numFmtId="1" fontId="0" fillId="0" borderId="0" xfId="0" applyNumberFormat="1" applyAlignment="1">
      <alignment/>
    </xf>
    <xf numFmtId="179" fontId="0" fillId="0" borderId="33" xfId="49" applyNumberFormat="1" applyFont="1" applyBorder="1" applyAlignment="1">
      <alignment vertical="center"/>
    </xf>
    <xf numFmtId="0" fontId="0" fillId="0" borderId="83" xfId="0" applyBorder="1" applyAlignment="1">
      <alignment/>
    </xf>
    <xf numFmtId="1" fontId="0" fillId="24" borderId="46" xfId="0" applyNumberFormat="1" applyFill="1" applyBorder="1" applyAlignment="1">
      <alignment/>
    </xf>
    <xf numFmtId="1" fontId="0" fillId="24" borderId="76" xfId="0" applyNumberFormat="1" applyFill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48" xfId="0" applyBorder="1" applyAlignment="1">
      <alignment/>
    </xf>
    <xf numFmtId="0" fontId="0" fillId="0" borderId="91" xfId="0" applyFont="1" applyBorder="1" applyAlignment="1">
      <alignment/>
    </xf>
    <xf numFmtId="0" fontId="0" fillId="0" borderId="148" xfId="0" applyFont="1" applyBorder="1" applyAlignment="1">
      <alignment/>
    </xf>
    <xf numFmtId="4" fontId="0" fillId="0" borderId="14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69" xfId="0" applyNumberFormat="1" applyFont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0" fontId="0" fillId="0" borderId="150" xfId="0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25" borderId="64" xfId="0" applyFill="1" applyBorder="1" applyAlignment="1">
      <alignment/>
    </xf>
    <xf numFmtId="0" fontId="0" fillId="25" borderId="29" xfId="0" applyFill="1" applyBorder="1" applyAlignment="1">
      <alignment/>
    </xf>
    <xf numFmtId="0" fontId="3" fillId="24" borderId="7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15" borderId="4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0" fillId="0" borderId="1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0" fillId="0" borderId="15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3" fillId="28" borderId="10" xfId="0" applyFont="1" applyFill="1" applyBorder="1" applyAlignment="1">
      <alignment horizontal="center" vertical="center"/>
    </xf>
    <xf numFmtId="0" fontId="0" fillId="0" borderId="154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26" borderId="102" xfId="0" applyFont="1" applyFill="1" applyBorder="1" applyAlignment="1">
      <alignment horizontal="center" vertical="center"/>
    </xf>
    <xf numFmtId="0" fontId="3" fillId="26" borderId="15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" fillId="27" borderId="20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01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3" fillId="0" borderId="20" xfId="0" applyNumberFormat="1" applyFont="1" applyBorder="1" applyAlignment="1">
      <alignment vertical="center"/>
    </xf>
    <xf numFmtId="2" fontId="3" fillId="0" borderId="101" xfId="0" applyNumberFormat="1" applyFont="1" applyBorder="1" applyAlignment="1">
      <alignment vertical="center"/>
    </xf>
    <xf numFmtId="2" fontId="3" fillId="0" borderId="15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" fillId="28" borderId="102" xfId="0" applyFont="1" applyFill="1" applyBorder="1" applyAlignment="1">
      <alignment horizontal="center" vertical="center"/>
    </xf>
    <xf numFmtId="0" fontId="3" fillId="28" borderId="15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21.28125" style="0" customWidth="1"/>
    <col min="3" max="3" width="10.8515625" style="0" customWidth="1"/>
    <col min="4" max="4" width="18.7109375" style="0" customWidth="1"/>
    <col min="5" max="5" width="4.00390625" style="0" customWidth="1"/>
    <col min="6" max="10" width="4.140625" style="0" customWidth="1"/>
    <col min="11" max="11" width="5.00390625" style="0" customWidth="1"/>
    <col min="12" max="12" width="5.140625" style="0" customWidth="1"/>
    <col min="13" max="13" width="6.421875" style="0" customWidth="1"/>
    <col min="14" max="16384" width="11.421875" style="0" customWidth="1"/>
  </cols>
  <sheetData>
    <row r="1" spans="1:13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8">
      <c r="A2" s="349" t="s">
        <v>163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3.5" thickBot="1">
      <c r="A4" s="350" t="s">
        <v>180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ht="13.5" thickBo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28" t="s">
        <v>15</v>
      </c>
      <c r="M5" s="3" t="s">
        <v>160</v>
      </c>
    </row>
    <row r="6" spans="1:13" ht="13.5" customHeight="1" thickBot="1">
      <c r="A6" s="351">
        <v>1</v>
      </c>
      <c r="B6" s="228" t="s">
        <v>54</v>
      </c>
      <c r="C6" s="117" t="s">
        <v>136</v>
      </c>
      <c r="D6" s="164" t="s">
        <v>150</v>
      </c>
      <c r="E6" s="4">
        <v>167</v>
      </c>
      <c r="F6" s="5">
        <v>214</v>
      </c>
      <c r="G6" s="5">
        <v>210</v>
      </c>
      <c r="H6" s="5">
        <v>170</v>
      </c>
      <c r="I6" s="5">
        <v>183</v>
      </c>
      <c r="J6" s="5">
        <v>255</v>
      </c>
      <c r="K6" s="256">
        <f aca="true" t="shared" si="0" ref="K6:K37">SUM(E6:J6)</f>
        <v>1199</v>
      </c>
      <c r="L6" s="262">
        <f>SUM(K6:K9)</f>
        <v>4638</v>
      </c>
      <c r="M6" s="259">
        <f>AVERAGE(E6:J9)</f>
        <v>193.25</v>
      </c>
    </row>
    <row r="7" spans="1:13" ht="13.5" customHeight="1" thickBot="1">
      <c r="A7" s="351"/>
      <c r="B7" s="266" t="s">
        <v>60</v>
      </c>
      <c r="C7" s="118" t="s">
        <v>136</v>
      </c>
      <c r="D7" s="165" t="s">
        <v>150</v>
      </c>
      <c r="E7" s="7">
        <v>164</v>
      </c>
      <c r="F7" s="8">
        <v>162</v>
      </c>
      <c r="G7" s="8">
        <v>181</v>
      </c>
      <c r="H7" s="8">
        <v>197</v>
      </c>
      <c r="I7" s="8">
        <v>210</v>
      </c>
      <c r="J7" s="8">
        <v>202</v>
      </c>
      <c r="K7" s="257">
        <f t="shared" si="0"/>
        <v>1116</v>
      </c>
      <c r="L7" s="263">
        <f>SUM(K6:K9)</f>
        <v>4638</v>
      </c>
      <c r="M7" s="260">
        <f>AVERAGE(E6:J9)</f>
        <v>193.25</v>
      </c>
    </row>
    <row r="8" spans="1:13" ht="13.5" customHeight="1" thickBot="1">
      <c r="A8" s="351"/>
      <c r="B8" s="266" t="s">
        <v>101</v>
      </c>
      <c r="C8" s="118" t="s">
        <v>136</v>
      </c>
      <c r="D8" s="165" t="s">
        <v>150</v>
      </c>
      <c r="E8" s="7">
        <v>192</v>
      </c>
      <c r="F8" s="8">
        <v>233</v>
      </c>
      <c r="G8" s="8">
        <v>209</v>
      </c>
      <c r="H8" s="8">
        <v>168</v>
      </c>
      <c r="I8" s="8">
        <v>160</v>
      </c>
      <c r="J8" s="8">
        <v>231</v>
      </c>
      <c r="K8" s="257">
        <f t="shared" si="0"/>
        <v>1193</v>
      </c>
      <c r="L8" s="264">
        <f>SUM(K6:K9)</f>
        <v>4638</v>
      </c>
      <c r="M8" s="260">
        <f>AVERAGE(E6:J9)</f>
        <v>193.25</v>
      </c>
    </row>
    <row r="9" spans="1:13" ht="13.5" customHeight="1" thickBot="1">
      <c r="A9" s="351"/>
      <c r="B9" s="267" t="s">
        <v>104</v>
      </c>
      <c r="C9" s="126" t="s">
        <v>136</v>
      </c>
      <c r="D9" s="166" t="s">
        <v>150</v>
      </c>
      <c r="E9" s="10">
        <v>205</v>
      </c>
      <c r="F9" s="11">
        <v>179</v>
      </c>
      <c r="G9" s="11">
        <v>156</v>
      </c>
      <c r="H9" s="11">
        <v>168</v>
      </c>
      <c r="I9" s="11">
        <v>215</v>
      </c>
      <c r="J9" s="11">
        <v>207</v>
      </c>
      <c r="K9" s="258">
        <f t="shared" si="0"/>
        <v>1130</v>
      </c>
      <c r="L9" s="265">
        <f>SUM(K6:K9)</f>
        <v>4638</v>
      </c>
      <c r="M9" s="261">
        <f>AVERAGE(E6:J9)</f>
        <v>193.25</v>
      </c>
    </row>
    <row r="10" spans="1:13" ht="13.5" customHeight="1" thickBot="1">
      <c r="A10" s="351">
        <v>2</v>
      </c>
      <c r="B10" s="228" t="s">
        <v>96</v>
      </c>
      <c r="C10" s="117" t="s">
        <v>136</v>
      </c>
      <c r="D10" s="164" t="s">
        <v>184</v>
      </c>
      <c r="E10" s="4">
        <v>157</v>
      </c>
      <c r="F10" s="5">
        <v>185</v>
      </c>
      <c r="G10" s="5">
        <v>204</v>
      </c>
      <c r="H10" s="5">
        <v>154</v>
      </c>
      <c r="I10" s="5">
        <v>145</v>
      </c>
      <c r="J10" s="5">
        <v>170</v>
      </c>
      <c r="K10" s="6">
        <f t="shared" si="0"/>
        <v>1015</v>
      </c>
      <c r="L10" s="262">
        <f>SUM(K10:K13)</f>
        <v>4618</v>
      </c>
      <c r="M10" s="13">
        <f>AVERAGE(E10:J13)</f>
        <v>192.41666666666666</v>
      </c>
    </row>
    <row r="11" spans="1:13" ht="13.5" customHeight="1" thickBot="1">
      <c r="A11" s="351"/>
      <c r="B11" s="266" t="s">
        <v>177</v>
      </c>
      <c r="C11" s="118" t="s">
        <v>136</v>
      </c>
      <c r="D11" s="165" t="s">
        <v>184</v>
      </c>
      <c r="E11" s="7">
        <v>214</v>
      </c>
      <c r="F11" s="8">
        <v>174</v>
      </c>
      <c r="G11" s="8">
        <v>208</v>
      </c>
      <c r="H11" s="8">
        <v>214</v>
      </c>
      <c r="I11" s="8">
        <v>210</v>
      </c>
      <c r="J11" s="8">
        <v>143</v>
      </c>
      <c r="K11" s="9">
        <f t="shared" si="0"/>
        <v>1163</v>
      </c>
      <c r="L11" s="263">
        <f>SUM(K10:K13)</f>
        <v>4618</v>
      </c>
      <c r="M11" s="254">
        <f>AVERAGE(E10:J13)</f>
        <v>192.41666666666666</v>
      </c>
    </row>
    <row r="12" spans="1:13" ht="13.5" customHeight="1" thickBot="1">
      <c r="A12" s="351"/>
      <c r="B12" s="266" t="s">
        <v>122</v>
      </c>
      <c r="C12" s="118" t="s">
        <v>136</v>
      </c>
      <c r="D12" s="165" t="s">
        <v>184</v>
      </c>
      <c r="E12" s="7">
        <v>229</v>
      </c>
      <c r="F12" s="8">
        <v>177</v>
      </c>
      <c r="G12" s="8">
        <v>189</v>
      </c>
      <c r="H12" s="8">
        <v>190</v>
      </c>
      <c r="I12" s="8">
        <v>161</v>
      </c>
      <c r="J12" s="8">
        <v>236</v>
      </c>
      <c r="K12" s="9">
        <f t="shared" si="0"/>
        <v>1182</v>
      </c>
      <c r="L12" s="264">
        <f>SUM(K10:K13)</f>
        <v>4618</v>
      </c>
      <c r="M12" s="254">
        <f>AVERAGE(E10:J13)</f>
        <v>192.41666666666666</v>
      </c>
    </row>
    <row r="13" spans="1:13" ht="13.5" customHeight="1" thickBot="1">
      <c r="A13" s="351"/>
      <c r="B13" s="267" t="s">
        <v>125</v>
      </c>
      <c r="C13" s="126" t="s">
        <v>136</v>
      </c>
      <c r="D13" s="166" t="s">
        <v>184</v>
      </c>
      <c r="E13" s="10">
        <v>226</v>
      </c>
      <c r="F13" s="11">
        <v>213</v>
      </c>
      <c r="G13" s="11">
        <v>217</v>
      </c>
      <c r="H13" s="11">
        <v>246</v>
      </c>
      <c r="I13" s="11">
        <v>179</v>
      </c>
      <c r="J13" s="11">
        <v>177</v>
      </c>
      <c r="K13" s="12">
        <f t="shared" si="0"/>
        <v>1258</v>
      </c>
      <c r="L13" s="265">
        <f>SUM(K10:K13)</f>
        <v>4618</v>
      </c>
      <c r="M13" s="255">
        <f>AVERAGE(E10:J13)</f>
        <v>192.41666666666666</v>
      </c>
    </row>
    <row r="14" spans="1:13" ht="13.5" customHeight="1" thickBot="1">
      <c r="A14" s="351">
        <v>3</v>
      </c>
      <c r="B14" s="228" t="s">
        <v>71</v>
      </c>
      <c r="C14" s="117" t="s">
        <v>144</v>
      </c>
      <c r="D14" s="164" t="s">
        <v>67</v>
      </c>
      <c r="E14" s="4">
        <v>170</v>
      </c>
      <c r="F14" s="5">
        <v>186</v>
      </c>
      <c r="G14" s="5">
        <v>236</v>
      </c>
      <c r="H14" s="5">
        <v>201</v>
      </c>
      <c r="I14" s="5">
        <v>214</v>
      </c>
      <c r="J14" s="5">
        <v>172</v>
      </c>
      <c r="K14" s="6">
        <f t="shared" si="0"/>
        <v>1179</v>
      </c>
      <c r="L14" s="262">
        <f>SUM(K14:K17)</f>
        <v>4522</v>
      </c>
      <c r="M14" s="13">
        <f>AVERAGE(E14:J17)</f>
        <v>188.41666666666666</v>
      </c>
    </row>
    <row r="15" spans="1:13" ht="13.5" customHeight="1">
      <c r="A15" s="351"/>
      <c r="B15" s="266" t="s">
        <v>68</v>
      </c>
      <c r="C15" s="118" t="s">
        <v>144</v>
      </c>
      <c r="D15" s="165" t="s">
        <v>67</v>
      </c>
      <c r="E15" s="7">
        <v>145</v>
      </c>
      <c r="F15" s="8">
        <v>152</v>
      </c>
      <c r="G15" s="8">
        <v>180</v>
      </c>
      <c r="H15" s="8">
        <v>171</v>
      </c>
      <c r="I15" s="8">
        <v>169</v>
      </c>
      <c r="J15" s="8">
        <v>181</v>
      </c>
      <c r="K15" s="9">
        <f t="shared" si="0"/>
        <v>998</v>
      </c>
      <c r="L15" s="263">
        <f>SUM(K14:K17)</f>
        <v>4522</v>
      </c>
      <c r="M15" s="254">
        <f>AVERAGE(E14:J17)</f>
        <v>188.41666666666666</v>
      </c>
    </row>
    <row r="16" spans="1:13" ht="13.5" customHeight="1">
      <c r="A16" s="351"/>
      <c r="B16" s="266" t="s">
        <v>109</v>
      </c>
      <c r="C16" s="118" t="s">
        <v>144</v>
      </c>
      <c r="D16" s="165" t="s">
        <v>67</v>
      </c>
      <c r="E16" s="7">
        <v>175</v>
      </c>
      <c r="F16" s="8">
        <v>205</v>
      </c>
      <c r="G16" s="8">
        <v>216</v>
      </c>
      <c r="H16" s="8">
        <v>191</v>
      </c>
      <c r="I16" s="8">
        <v>191</v>
      </c>
      <c r="J16" s="8">
        <v>191</v>
      </c>
      <c r="K16" s="9">
        <f t="shared" si="0"/>
        <v>1169</v>
      </c>
      <c r="L16" s="264">
        <f>SUM(K14:K17)</f>
        <v>4522</v>
      </c>
      <c r="M16" s="254">
        <f>AVERAGE(E14:J17)</f>
        <v>188.41666666666666</v>
      </c>
    </row>
    <row r="17" spans="1:13" ht="13.5" customHeight="1">
      <c r="A17" s="351"/>
      <c r="B17" s="267" t="s">
        <v>111</v>
      </c>
      <c r="C17" s="126" t="s">
        <v>144</v>
      </c>
      <c r="D17" s="166" t="s">
        <v>67</v>
      </c>
      <c r="E17" s="10">
        <v>170</v>
      </c>
      <c r="F17" s="11">
        <v>163</v>
      </c>
      <c r="G17" s="11">
        <v>225</v>
      </c>
      <c r="H17" s="11">
        <v>182</v>
      </c>
      <c r="I17" s="11">
        <v>247</v>
      </c>
      <c r="J17" s="11">
        <v>189</v>
      </c>
      <c r="K17" s="12">
        <f t="shared" si="0"/>
        <v>1176</v>
      </c>
      <c r="L17" s="265">
        <f>SUM(K14:K17)</f>
        <v>4522</v>
      </c>
      <c r="M17" s="255">
        <f>AVERAGE(E14:J17)</f>
        <v>188.41666666666666</v>
      </c>
    </row>
    <row r="18" spans="1:13" ht="13.5" customHeight="1" thickBot="1">
      <c r="A18" s="351">
        <v>4</v>
      </c>
      <c r="B18" s="228" t="s">
        <v>87</v>
      </c>
      <c r="C18" s="117" t="s">
        <v>138</v>
      </c>
      <c r="D18" s="164" t="s">
        <v>84</v>
      </c>
      <c r="E18" s="4">
        <v>146</v>
      </c>
      <c r="F18" s="5">
        <v>143</v>
      </c>
      <c r="G18" s="5">
        <v>170</v>
      </c>
      <c r="H18" s="5">
        <v>181</v>
      </c>
      <c r="I18" s="5">
        <v>153</v>
      </c>
      <c r="J18" s="5">
        <v>177</v>
      </c>
      <c r="K18" s="6">
        <f t="shared" si="0"/>
        <v>970</v>
      </c>
      <c r="L18" s="262">
        <f>SUM(K18:K21)</f>
        <v>4464</v>
      </c>
      <c r="M18" s="13">
        <f>AVERAGE(E18:J21)</f>
        <v>186</v>
      </c>
    </row>
    <row r="19" spans="1:13" ht="13.5" customHeight="1" thickBot="1">
      <c r="A19" s="351"/>
      <c r="B19" s="266" t="s">
        <v>83</v>
      </c>
      <c r="C19" s="118" t="s">
        <v>138</v>
      </c>
      <c r="D19" s="165" t="s">
        <v>84</v>
      </c>
      <c r="E19" s="7">
        <v>145</v>
      </c>
      <c r="F19" s="8">
        <v>180</v>
      </c>
      <c r="G19" s="8">
        <v>202</v>
      </c>
      <c r="H19" s="8">
        <v>188</v>
      </c>
      <c r="I19" s="8">
        <v>130</v>
      </c>
      <c r="J19" s="8">
        <v>187</v>
      </c>
      <c r="K19" s="9">
        <f t="shared" si="0"/>
        <v>1032</v>
      </c>
      <c r="L19" s="263">
        <f>SUM(K18:K21)</f>
        <v>4464</v>
      </c>
      <c r="M19" s="254">
        <f>AVERAGE(E18:J21)</f>
        <v>186</v>
      </c>
    </row>
    <row r="20" spans="1:13" ht="13.5" customHeight="1" thickBot="1">
      <c r="A20" s="351"/>
      <c r="B20" s="266" t="s">
        <v>123</v>
      </c>
      <c r="C20" s="118" t="s">
        <v>138</v>
      </c>
      <c r="D20" s="165" t="s">
        <v>84</v>
      </c>
      <c r="E20" s="7">
        <v>247</v>
      </c>
      <c r="F20" s="8">
        <v>126</v>
      </c>
      <c r="G20" s="8">
        <v>183</v>
      </c>
      <c r="H20" s="8">
        <v>223</v>
      </c>
      <c r="I20" s="8">
        <v>204</v>
      </c>
      <c r="J20" s="8">
        <v>243</v>
      </c>
      <c r="K20" s="9">
        <f t="shared" si="0"/>
        <v>1226</v>
      </c>
      <c r="L20" s="264">
        <f>SUM(K18:K21)</f>
        <v>4464</v>
      </c>
      <c r="M20" s="254">
        <f>AVERAGE(E18:J21)</f>
        <v>186</v>
      </c>
    </row>
    <row r="21" spans="1:13" ht="13.5" customHeight="1" thickBot="1">
      <c r="A21" s="351"/>
      <c r="B21" s="267" t="s">
        <v>126</v>
      </c>
      <c r="C21" s="126" t="s">
        <v>138</v>
      </c>
      <c r="D21" s="166" t="s">
        <v>84</v>
      </c>
      <c r="E21" s="10">
        <v>223</v>
      </c>
      <c r="F21" s="11">
        <v>176</v>
      </c>
      <c r="G21" s="11">
        <v>228</v>
      </c>
      <c r="H21" s="11">
        <v>181</v>
      </c>
      <c r="I21" s="11">
        <v>214</v>
      </c>
      <c r="J21" s="11">
        <v>214</v>
      </c>
      <c r="K21" s="12">
        <f t="shared" si="0"/>
        <v>1236</v>
      </c>
      <c r="L21" s="265">
        <f>SUM(K18:K21)</f>
        <v>4464</v>
      </c>
      <c r="M21" s="255">
        <f>AVERAGE(E18:J21)</f>
        <v>186</v>
      </c>
    </row>
    <row r="22" spans="1:13" ht="13.5" customHeight="1" thickBot="1">
      <c r="A22" s="351">
        <v>5</v>
      </c>
      <c r="B22" s="228" t="s">
        <v>69</v>
      </c>
      <c r="C22" s="117" t="s">
        <v>138</v>
      </c>
      <c r="D22" s="164" t="s">
        <v>167</v>
      </c>
      <c r="E22" s="4">
        <v>146</v>
      </c>
      <c r="F22" s="5">
        <v>156</v>
      </c>
      <c r="G22" s="5">
        <v>206</v>
      </c>
      <c r="H22" s="5">
        <v>167</v>
      </c>
      <c r="I22" s="5">
        <v>200</v>
      </c>
      <c r="J22" s="5">
        <v>201</v>
      </c>
      <c r="K22" s="6">
        <f t="shared" si="0"/>
        <v>1076</v>
      </c>
      <c r="L22" s="262">
        <f>SUM(K22:K25)</f>
        <v>4431</v>
      </c>
      <c r="M22" s="13">
        <f>AVERAGE(E22:J25)</f>
        <v>184.625</v>
      </c>
    </row>
    <row r="23" spans="1:13" ht="13.5" customHeight="1" thickBot="1">
      <c r="A23" s="351"/>
      <c r="B23" s="266" t="s">
        <v>107</v>
      </c>
      <c r="C23" s="118" t="s">
        <v>138</v>
      </c>
      <c r="D23" s="165" t="s">
        <v>134</v>
      </c>
      <c r="E23" s="7">
        <v>257</v>
      </c>
      <c r="F23" s="8">
        <v>224</v>
      </c>
      <c r="G23" s="8">
        <v>209</v>
      </c>
      <c r="H23" s="8">
        <v>224</v>
      </c>
      <c r="I23" s="8">
        <v>157</v>
      </c>
      <c r="J23" s="8">
        <v>169</v>
      </c>
      <c r="K23" s="9">
        <f t="shared" si="0"/>
        <v>1240</v>
      </c>
      <c r="L23" s="263">
        <f>SUM(K22:K25)</f>
        <v>4431</v>
      </c>
      <c r="M23" s="254">
        <f>AVERAGE(E22:J25)</f>
        <v>184.625</v>
      </c>
    </row>
    <row r="24" spans="1:13" ht="13.5" customHeight="1" thickBot="1">
      <c r="A24" s="351"/>
      <c r="B24" s="266" t="s">
        <v>110</v>
      </c>
      <c r="C24" s="118" t="s">
        <v>138</v>
      </c>
      <c r="D24" s="165" t="s">
        <v>134</v>
      </c>
      <c r="E24" s="7">
        <v>169</v>
      </c>
      <c r="F24" s="8">
        <v>200</v>
      </c>
      <c r="G24" s="8">
        <v>192</v>
      </c>
      <c r="H24" s="8">
        <v>181</v>
      </c>
      <c r="I24" s="8">
        <v>202</v>
      </c>
      <c r="J24" s="8">
        <v>169</v>
      </c>
      <c r="K24" s="9">
        <f t="shared" si="0"/>
        <v>1113</v>
      </c>
      <c r="L24" s="264">
        <f>SUM(K22:K25)</f>
        <v>4431</v>
      </c>
      <c r="M24" s="254">
        <f>AVERAGE(E22:J25)</f>
        <v>184.625</v>
      </c>
    </row>
    <row r="25" spans="1:13" ht="13.5" customHeight="1" thickBot="1">
      <c r="A25" s="357"/>
      <c r="B25" s="230" t="s">
        <v>63</v>
      </c>
      <c r="C25" s="119" t="s">
        <v>138</v>
      </c>
      <c r="D25" s="173" t="s">
        <v>134</v>
      </c>
      <c r="E25" s="238">
        <v>164</v>
      </c>
      <c r="F25" s="239">
        <v>144</v>
      </c>
      <c r="G25" s="239">
        <v>161</v>
      </c>
      <c r="H25" s="239">
        <v>187</v>
      </c>
      <c r="I25" s="239">
        <v>158</v>
      </c>
      <c r="J25" s="239">
        <v>188</v>
      </c>
      <c r="K25" s="240">
        <f t="shared" si="0"/>
        <v>1002</v>
      </c>
      <c r="L25" s="265">
        <f>SUM(K22:K25)</f>
        <v>4431</v>
      </c>
      <c r="M25" s="255">
        <f>AVERAGE(E22:J25)</f>
        <v>184.625</v>
      </c>
    </row>
    <row r="26" spans="1:13" ht="13.5" customHeight="1" thickBot="1">
      <c r="A26" s="358">
        <v>6</v>
      </c>
      <c r="B26" s="109" t="s">
        <v>133</v>
      </c>
      <c r="C26" s="117" t="s">
        <v>143</v>
      </c>
      <c r="D26" s="164" t="s">
        <v>75</v>
      </c>
      <c r="E26" s="244">
        <v>172</v>
      </c>
      <c r="F26" s="245">
        <v>175</v>
      </c>
      <c r="G26" s="245">
        <v>181</v>
      </c>
      <c r="H26" s="245">
        <v>193</v>
      </c>
      <c r="I26" s="245">
        <v>204</v>
      </c>
      <c r="J26" s="245">
        <v>166</v>
      </c>
      <c r="K26" s="246">
        <f t="shared" si="0"/>
        <v>1091</v>
      </c>
      <c r="L26" s="262">
        <f>SUM(K26:K29)</f>
        <v>4421</v>
      </c>
      <c r="M26" s="13">
        <f>AVERAGE(E26:J29)</f>
        <v>184.20833333333334</v>
      </c>
    </row>
    <row r="27" spans="1:13" ht="13.5" customHeight="1" thickBot="1">
      <c r="A27" s="359"/>
      <c r="B27" s="110" t="s">
        <v>155</v>
      </c>
      <c r="C27" s="118" t="s">
        <v>143</v>
      </c>
      <c r="D27" s="165" t="s">
        <v>75</v>
      </c>
      <c r="E27" s="7">
        <v>178</v>
      </c>
      <c r="F27" s="8">
        <v>199</v>
      </c>
      <c r="G27" s="8">
        <v>244</v>
      </c>
      <c r="H27" s="8">
        <v>177</v>
      </c>
      <c r="I27" s="8">
        <v>143</v>
      </c>
      <c r="J27" s="8">
        <v>177</v>
      </c>
      <c r="K27" s="9">
        <f t="shared" si="0"/>
        <v>1118</v>
      </c>
      <c r="L27" s="263">
        <f>SUM(K26:K29)</f>
        <v>4421</v>
      </c>
      <c r="M27" s="254">
        <f>AVERAGE(E26:J29)</f>
        <v>184.20833333333334</v>
      </c>
    </row>
    <row r="28" spans="1:13" ht="13.5" customHeight="1" thickBot="1">
      <c r="A28" s="359"/>
      <c r="B28" s="110" t="s">
        <v>157</v>
      </c>
      <c r="C28" s="118" t="s">
        <v>143</v>
      </c>
      <c r="D28" s="165" t="s">
        <v>75</v>
      </c>
      <c r="E28" s="7">
        <v>166</v>
      </c>
      <c r="F28" s="8">
        <v>192</v>
      </c>
      <c r="G28" s="8">
        <v>208</v>
      </c>
      <c r="H28" s="8">
        <v>198</v>
      </c>
      <c r="I28" s="8">
        <v>168</v>
      </c>
      <c r="J28" s="8">
        <v>214</v>
      </c>
      <c r="K28" s="9">
        <f t="shared" si="0"/>
        <v>1146</v>
      </c>
      <c r="L28" s="264">
        <f>SUM(K26:K29)</f>
        <v>4421</v>
      </c>
      <c r="M28" s="254">
        <f>AVERAGE(E26:J29)</f>
        <v>184.20833333333334</v>
      </c>
    </row>
    <row r="29" spans="1:13" ht="13.5" customHeight="1" thickBot="1">
      <c r="A29" s="337"/>
      <c r="B29" s="111" t="s">
        <v>79</v>
      </c>
      <c r="C29" s="126" t="s">
        <v>143</v>
      </c>
      <c r="D29" s="166" t="s">
        <v>75</v>
      </c>
      <c r="E29" s="247">
        <v>187</v>
      </c>
      <c r="F29" s="223">
        <v>190</v>
      </c>
      <c r="G29" s="223">
        <v>187</v>
      </c>
      <c r="H29" s="223">
        <v>140</v>
      </c>
      <c r="I29" s="223">
        <v>152</v>
      </c>
      <c r="J29" s="223">
        <v>210</v>
      </c>
      <c r="K29" s="224">
        <f t="shared" si="0"/>
        <v>1066</v>
      </c>
      <c r="L29" s="265">
        <f>SUM(K26:K29)</f>
        <v>4421</v>
      </c>
      <c r="M29" s="255">
        <f>AVERAGE(E26:J29)</f>
        <v>184.20833333333334</v>
      </c>
    </row>
    <row r="30" spans="1:13" ht="12.75">
      <c r="A30" s="352">
        <v>7</v>
      </c>
      <c r="B30" s="228" t="s">
        <v>172</v>
      </c>
      <c r="C30" s="117" t="s">
        <v>142</v>
      </c>
      <c r="D30" s="164" t="s">
        <v>164</v>
      </c>
      <c r="E30" s="244">
        <v>166</v>
      </c>
      <c r="F30" s="245">
        <v>190</v>
      </c>
      <c r="G30" s="245">
        <v>214</v>
      </c>
      <c r="H30" s="245">
        <v>159</v>
      </c>
      <c r="I30" s="245">
        <v>167</v>
      </c>
      <c r="J30" s="245">
        <v>212</v>
      </c>
      <c r="K30" s="246">
        <f t="shared" si="0"/>
        <v>1108</v>
      </c>
      <c r="L30" s="262">
        <f>SUM(K30:K33)</f>
        <v>4403</v>
      </c>
      <c r="M30" s="13">
        <f>AVERAGE(E30:J33)</f>
        <v>183.45833333333334</v>
      </c>
    </row>
    <row r="31" spans="1:13" ht="12.75">
      <c r="A31" s="353"/>
      <c r="B31" s="266" t="s">
        <v>92</v>
      </c>
      <c r="C31" s="118" t="s">
        <v>142</v>
      </c>
      <c r="D31" s="165" t="s">
        <v>164</v>
      </c>
      <c r="E31" s="7">
        <v>181</v>
      </c>
      <c r="F31" s="8">
        <v>160</v>
      </c>
      <c r="G31" s="8">
        <v>141</v>
      </c>
      <c r="H31" s="8">
        <v>135</v>
      </c>
      <c r="I31" s="8">
        <v>148</v>
      </c>
      <c r="J31" s="8">
        <v>217</v>
      </c>
      <c r="K31" s="9">
        <f t="shared" si="0"/>
        <v>982</v>
      </c>
      <c r="L31" s="263">
        <f>SUM(K30:K33)</f>
        <v>4403</v>
      </c>
      <c r="M31" s="254">
        <f>AVERAGE(E30:J33)</f>
        <v>183.45833333333334</v>
      </c>
    </row>
    <row r="32" spans="1:13" ht="12.75">
      <c r="A32" s="353"/>
      <c r="B32" s="266" t="s">
        <v>129</v>
      </c>
      <c r="C32" s="118" t="s">
        <v>142</v>
      </c>
      <c r="D32" s="165" t="s">
        <v>164</v>
      </c>
      <c r="E32" s="7">
        <v>192</v>
      </c>
      <c r="F32" s="8">
        <v>190</v>
      </c>
      <c r="G32" s="8">
        <v>192</v>
      </c>
      <c r="H32" s="8">
        <v>200</v>
      </c>
      <c r="I32" s="8">
        <v>187</v>
      </c>
      <c r="J32" s="8">
        <v>189</v>
      </c>
      <c r="K32" s="9">
        <f t="shared" si="0"/>
        <v>1150</v>
      </c>
      <c r="L32" s="264">
        <f>SUM(K30:K33)</f>
        <v>4403</v>
      </c>
      <c r="M32" s="254">
        <f>AVERAGE(E30:J33)</f>
        <v>183.45833333333334</v>
      </c>
    </row>
    <row r="33" spans="1:13" ht="13.5" thickBot="1">
      <c r="A33" s="354"/>
      <c r="B33" s="230" t="s">
        <v>131</v>
      </c>
      <c r="C33" s="119" t="s">
        <v>142</v>
      </c>
      <c r="D33" s="173" t="s">
        <v>164</v>
      </c>
      <c r="E33" s="247">
        <v>182</v>
      </c>
      <c r="F33" s="223">
        <v>181</v>
      </c>
      <c r="G33" s="223">
        <v>187</v>
      </c>
      <c r="H33" s="223">
        <v>214</v>
      </c>
      <c r="I33" s="223">
        <v>203</v>
      </c>
      <c r="J33" s="223">
        <v>196</v>
      </c>
      <c r="K33" s="224">
        <f t="shared" si="0"/>
        <v>1163</v>
      </c>
      <c r="L33" s="265">
        <f>SUM(K30:K33)</f>
        <v>4403</v>
      </c>
      <c r="M33" s="255">
        <f>AVERAGE(E30:J33)</f>
        <v>183.45833333333334</v>
      </c>
    </row>
    <row r="34" spans="1:13" ht="12.75">
      <c r="A34" s="355">
        <v>8</v>
      </c>
      <c r="B34" s="164" t="s">
        <v>62</v>
      </c>
      <c r="C34" s="164" t="s">
        <v>138</v>
      </c>
      <c r="D34" s="109" t="s">
        <v>59</v>
      </c>
      <c r="E34" s="52">
        <v>187</v>
      </c>
      <c r="F34" s="242">
        <v>165</v>
      </c>
      <c r="G34" s="242">
        <v>185</v>
      </c>
      <c r="H34" s="242">
        <v>205</v>
      </c>
      <c r="I34" s="242">
        <v>147</v>
      </c>
      <c r="J34" s="242">
        <v>171</v>
      </c>
      <c r="K34" s="243">
        <f t="shared" si="0"/>
        <v>1060</v>
      </c>
      <c r="L34" s="262">
        <f>SUM(K34:K37)</f>
        <v>4380</v>
      </c>
      <c r="M34" s="13">
        <f>AVERAGE(E34:J37)</f>
        <v>182.5</v>
      </c>
    </row>
    <row r="35" spans="1:13" ht="12.75">
      <c r="A35" s="355"/>
      <c r="B35" s="165" t="s">
        <v>56</v>
      </c>
      <c r="C35" s="165" t="s">
        <v>138</v>
      </c>
      <c r="D35" s="110" t="s">
        <v>59</v>
      </c>
      <c r="E35" s="31">
        <v>115</v>
      </c>
      <c r="F35" s="8">
        <v>139</v>
      </c>
      <c r="G35" s="8">
        <v>161</v>
      </c>
      <c r="H35" s="8">
        <v>182</v>
      </c>
      <c r="I35" s="8">
        <v>181</v>
      </c>
      <c r="J35" s="8">
        <v>153</v>
      </c>
      <c r="K35" s="9">
        <f t="shared" si="0"/>
        <v>931</v>
      </c>
      <c r="L35" s="263">
        <f>SUM(K34:K37)</f>
        <v>4380</v>
      </c>
      <c r="M35" s="254">
        <f>AVERAGE(E34:J37)</f>
        <v>182.5</v>
      </c>
    </row>
    <row r="36" spans="1:13" ht="12.75">
      <c r="A36" s="355"/>
      <c r="B36" s="165" t="s">
        <v>103</v>
      </c>
      <c r="C36" s="165" t="s">
        <v>138</v>
      </c>
      <c r="D36" s="110" t="s">
        <v>59</v>
      </c>
      <c r="E36" s="31">
        <v>203</v>
      </c>
      <c r="F36" s="8">
        <v>172</v>
      </c>
      <c r="G36" s="8">
        <v>219</v>
      </c>
      <c r="H36" s="8">
        <v>236</v>
      </c>
      <c r="I36" s="8">
        <v>168</v>
      </c>
      <c r="J36" s="8">
        <v>178</v>
      </c>
      <c r="K36" s="9">
        <f t="shared" si="0"/>
        <v>1176</v>
      </c>
      <c r="L36" s="264">
        <f>SUM(K34:K37)</f>
        <v>4380</v>
      </c>
      <c r="M36" s="254">
        <f>AVERAGE(E34:J37)</f>
        <v>182.5</v>
      </c>
    </row>
    <row r="37" spans="1:13" ht="13.5" thickBot="1">
      <c r="A37" s="356"/>
      <c r="B37" s="173" t="s">
        <v>106</v>
      </c>
      <c r="C37" s="173" t="s">
        <v>138</v>
      </c>
      <c r="D37" s="112" t="s">
        <v>59</v>
      </c>
      <c r="E37" s="249">
        <v>210</v>
      </c>
      <c r="F37" s="239">
        <v>202</v>
      </c>
      <c r="G37" s="239">
        <v>223</v>
      </c>
      <c r="H37" s="239">
        <v>193</v>
      </c>
      <c r="I37" s="239">
        <v>204</v>
      </c>
      <c r="J37" s="239">
        <v>181</v>
      </c>
      <c r="K37" s="240">
        <f t="shared" si="0"/>
        <v>1213</v>
      </c>
      <c r="L37" s="265">
        <f>SUM(K34:K37)</f>
        <v>4380</v>
      </c>
      <c r="M37" s="255">
        <f>AVERAGE(E34:J37)</f>
        <v>182.5</v>
      </c>
    </row>
    <row r="38" spans="1:13" ht="12.75">
      <c r="A38" s="355">
        <v>9</v>
      </c>
      <c r="B38" s="109" t="s">
        <v>95</v>
      </c>
      <c r="C38" s="132" t="s">
        <v>140</v>
      </c>
      <c r="D38" s="109" t="s">
        <v>73</v>
      </c>
      <c r="E38" s="122">
        <v>169</v>
      </c>
      <c r="F38" s="80">
        <v>172</v>
      </c>
      <c r="G38" s="80">
        <v>174</v>
      </c>
      <c r="H38" s="80">
        <v>181</v>
      </c>
      <c r="I38" s="80">
        <v>183</v>
      </c>
      <c r="J38" s="80">
        <v>181</v>
      </c>
      <c r="K38" s="163">
        <f aca="true" t="shared" si="1" ref="K38:K69">SUM(E38:J38)</f>
        <v>1060</v>
      </c>
      <c r="L38" s="262">
        <f>SUM(K38:K41)</f>
        <v>4357</v>
      </c>
      <c r="M38" s="13">
        <f>AVERAGE(E38:J41)</f>
        <v>181.54166666666666</v>
      </c>
    </row>
    <row r="39" spans="1:13" ht="12.75">
      <c r="A39" s="355"/>
      <c r="B39" s="110" t="s">
        <v>99</v>
      </c>
      <c r="C39" s="127" t="s">
        <v>140</v>
      </c>
      <c r="D39" s="110" t="s">
        <v>73</v>
      </c>
      <c r="E39" s="123">
        <v>144</v>
      </c>
      <c r="F39" s="36">
        <v>179</v>
      </c>
      <c r="G39" s="36">
        <v>188</v>
      </c>
      <c r="H39" s="36">
        <v>155</v>
      </c>
      <c r="I39" s="36">
        <v>123</v>
      </c>
      <c r="J39" s="36">
        <v>161</v>
      </c>
      <c r="K39" s="250">
        <f t="shared" si="1"/>
        <v>950</v>
      </c>
      <c r="L39" s="263">
        <f>SUM(K38:K41)</f>
        <v>4357</v>
      </c>
      <c r="M39" s="254">
        <f>AVERAGE(E38:J41)</f>
        <v>181.54166666666666</v>
      </c>
    </row>
    <row r="40" spans="1:13" ht="12.75">
      <c r="A40" s="355"/>
      <c r="B40" s="110" t="s">
        <v>114</v>
      </c>
      <c r="C40" s="127" t="s">
        <v>140</v>
      </c>
      <c r="D40" s="110" t="s">
        <v>73</v>
      </c>
      <c r="E40" s="123">
        <v>182</v>
      </c>
      <c r="F40" s="36">
        <v>189</v>
      </c>
      <c r="G40" s="36">
        <v>168</v>
      </c>
      <c r="H40" s="36">
        <v>192</v>
      </c>
      <c r="I40" s="36">
        <v>202</v>
      </c>
      <c r="J40" s="36">
        <v>188</v>
      </c>
      <c r="K40" s="248">
        <f t="shared" si="1"/>
        <v>1121</v>
      </c>
      <c r="L40" s="264">
        <f>SUM(K38:K41)</f>
        <v>4357</v>
      </c>
      <c r="M40" s="254">
        <f>AVERAGE(E38:J41)</f>
        <v>181.54166666666666</v>
      </c>
    </row>
    <row r="41" spans="1:13" ht="13.5" thickBot="1">
      <c r="A41" s="356"/>
      <c r="B41" s="34" t="s">
        <v>117</v>
      </c>
      <c r="C41" s="44" t="s">
        <v>140</v>
      </c>
      <c r="D41" s="34" t="s">
        <v>73</v>
      </c>
      <c r="E41" s="125">
        <v>237</v>
      </c>
      <c r="F41" s="81">
        <v>173</v>
      </c>
      <c r="G41" s="81">
        <v>221</v>
      </c>
      <c r="H41" s="81">
        <v>200</v>
      </c>
      <c r="I41" s="81">
        <v>213</v>
      </c>
      <c r="J41" s="81">
        <v>182</v>
      </c>
      <c r="K41" s="139">
        <f t="shared" si="1"/>
        <v>1226</v>
      </c>
      <c r="L41" s="265">
        <f>SUM(K38:K41)</f>
        <v>4357</v>
      </c>
      <c r="M41" s="255">
        <f>AVERAGE(E38:J41)</f>
        <v>181.54166666666666</v>
      </c>
    </row>
    <row r="42" spans="1:13" ht="12.75">
      <c r="A42" s="355">
        <v>10</v>
      </c>
      <c r="B42" s="268" t="s">
        <v>124</v>
      </c>
      <c r="C42" s="177" t="s">
        <v>137</v>
      </c>
      <c r="D42" s="178" t="s">
        <v>85</v>
      </c>
      <c r="E42" s="241">
        <v>188</v>
      </c>
      <c r="F42" s="242">
        <v>180</v>
      </c>
      <c r="G42" s="242">
        <v>192</v>
      </c>
      <c r="H42" s="242">
        <v>202</v>
      </c>
      <c r="I42" s="242">
        <v>159</v>
      </c>
      <c r="J42" s="242">
        <v>165</v>
      </c>
      <c r="K42" s="243">
        <f t="shared" si="1"/>
        <v>1086</v>
      </c>
      <c r="L42" s="262">
        <f>SUM(K42:K45)</f>
        <v>4348</v>
      </c>
      <c r="M42" s="13">
        <f>AVERAGE(E42:J45)</f>
        <v>181.16666666666666</v>
      </c>
    </row>
    <row r="43" spans="1:13" ht="12.75">
      <c r="A43" s="355"/>
      <c r="B43" s="266" t="s">
        <v>88</v>
      </c>
      <c r="C43" s="118" t="s">
        <v>137</v>
      </c>
      <c r="D43" s="165" t="s">
        <v>85</v>
      </c>
      <c r="E43" s="7">
        <v>196</v>
      </c>
      <c r="F43" s="8">
        <v>177</v>
      </c>
      <c r="G43" s="8">
        <v>175</v>
      </c>
      <c r="H43" s="8">
        <v>145</v>
      </c>
      <c r="I43" s="8">
        <v>179</v>
      </c>
      <c r="J43" s="8">
        <v>200</v>
      </c>
      <c r="K43" s="9">
        <f t="shared" si="1"/>
        <v>1072</v>
      </c>
      <c r="L43" s="263">
        <f>SUM(K42:K45)</f>
        <v>4348</v>
      </c>
      <c r="M43" s="254">
        <f>AVERAGE(E42:J45)</f>
        <v>181.16666666666666</v>
      </c>
    </row>
    <row r="44" spans="1:13" ht="12.75">
      <c r="A44" s="355"/>
      <c r="B44" s="266" t="s">
        <v>127</v>
      </c>
      <c r="C44" s="118" t="s">
        <v>137</v>
      </c>
      <c r="D44" s="165" t="s">
        <v>85</v>
      </c>
      <c r="E44" s="7">
        <v>243</v>
      </c>
      <c r="F44" s="8">
        <v>160</v>
      </c>
      <c r="G44" s="8">
        <v>168</v>
      </c>
      <c r="H44" s="8">
        <v>215</v>
      </c>
      <c r="I44" s="8">
        <v>158</v>
      </c>
      <c r="J44" s="8">
        <v>212</v>
      </c>
      <c r="K44" s="9">
        <f t="shared" si="1"/>
        <v>1156</v>
      </c>
      <c r="L44" s="264">
        <f>SUM(K42:K45)</f>
        <v>4348</v>
      </c>
      <c r="M44" s="254">
        <f>AVERAGE(E42:J45)</f>
        <v>181.16666666666666</v>
      </c>
    </row>
    <row r="45" spans="1:13" ht="13.5" thickBot="1">
      <c r="A45" s="356"/>
      <c r="B45" s="267" t="s">
        <v>86</v>
      </c>
      <c r="C45" s="126" t="s">
        <v>137</v>
      </c>
      <c r="D45" s="166" t="s">
        <v>85</v>
      </c>
      <c r="E45" s="238">
        <v>156</v>
      </c>
      <c r="F45" s="239">
        <v>195</v>
      </c>
      <c r="G45" s="239">
        <v>190</v>
      </c>
      <c r="H45" s="239">
        <v>167</v>
      </c>
      <c r="I45" s="239">
        <v>187</v>
      </c>
      <c r="J45" s="239">
        <v>139</v>
      </c>
      <c r="K45" s="240">
        <f t="shared" si="1"/>
        <v>1034</v>
      </c>
      <c r="L45" s="265">
        <f>SUM(K42:K45)</f>
        <v>4348</v>
      </c>
      <c r="M45" s="255">
        <f>AVERAGE(E42:J45)</f>
        <v>181.16666666666666</v>
      </c>
    </row>
    <row r="46" spans="1:13" ht="12.75">
      <c r="A46" s="352">
        <v>11</v>
      </c>
      <c r="B46" s="110" t="s">
        <v>98</v>
      </c>
      <c r="C46" s="118" t="s">
        <v>135</v>
      </c>
      <c r="D46" s="165" t="s">
        <v>74</v>
      </c>
      <c r="E46" s="122">
        <v>168</v>
      </c>
      <c r="F46" s="80">
        <v>162</v>
      </c>
      <c r="G46" s="80">
        <v>187</v>
      </c>
      <c r="H46" s="80">
        <v>158</v>
      </c>
      <c r="I46" s="80">
        <v>138</v>
      </c>
      <c r="J46" s="80">
        <v>136</v>
      </c>
      <c r="K46" s="163">
        <f t="shared" si="1"/>
        <v>949</v>
      </c>
      <c r="L46" s="262">
        <f>SUM(K46:K49)</f>
        <v>4307</v>
      </c>
      <c r="M46" s="13">
        <f>AVERAGE(E46:J49)</f>
        <v>179.45833333333334</v>
      </c>
    </row>
    <row r="47" spans="1:13" ht="12.75">
      <c r="A47" s="353"/>
      <c r="B47" s="176" t="s">
        <v>147</v>
      </c>
      <c r="C47" s="177" t="s">
        <v>135</v>
      </c>
      <c r="D47" s="178" t="s">
        <v>74</v>
      </c>
      <c r="E47" s="123">
        <v>180</v>
      </c>
      <c r="F47" s="36">
        <v>157</v>
      </c>
      <c r="G47" s="36">
        <v>191</v>
      </c>
      <c r="H47" s="36">
        <v>184</v>
      </c>
      <c r="I47" s="36">
        <v>166</v>
      </c>
      <c r="J47" s="36">
        <v>188</v>
      </c>
      <c r="K47" s="248">
        <f t="shared" si="1"/>
        <v>1066</v>
      </c>
      <c r="L47" s="263">
        <f>SUM(K46:K49)</f>
        <v>4307</v>
      </c>
      <c r="M47" s="254">
        <f>AVERAGE(E46:J49)</f>
        <v>179.45833333333334</v>
      </c>
    </row>
    <row r="48" spans="1:13" ht="12.75">
      <c r="A48" s="353"/>
      <c r="B48" s="110" t="s">
        <v>113</v>
      </c>
      <c r="C48" s="118" t="s">
        <v>135</v>
      </c>
      <c r="D48" s="165" t="s">
        <v>74</v>
      </c>
      <c r="E48" s="123">
        <v>222</v>
      </c>
      <c r="F48" s="36">
        <v>138</v>
      </c>
      <c r="G48" s="36">
        <v>242</v>
      </c>
      <c r="H48" s="36">
        <v>198</v>
      </c>
      <c r="I48" s="36">
        <v>177</v>
      </c>
      <c r="J48" s="36">
        <v>202</v>
      </c>
      <c r="K48" s="248">
        <f t="shared" si="1"/>
        <v>1179</v>
      </c>
      <c r="L48" s="264">
        <f>SUM(K46:K49)</f>
        <v>4307</v>
      </c>
      <c r="M48" s="254">
        <f>AVERAGE(E46:J49)</f>
        <v>179.45833333333334</v>
      </c>
    </row>
    <row r="49" spans="1:13" ht="13.5" thickBot="1">
      <c r="A49" s="354"/>
      <c r="B49" s="111" t="s">
        <v>116</v>
      </c>
      <c r="C49" s="126" t="s">
        <v>135</v>
      </c>
      <c r="D49" s="166" t="s">
        <v>74</v>
      </c>
      <c r="E49" s="125">
        <v>145</v>
      </c>
      <c r="F49" s="81">
        <v>186</v>
      </c>
      <c r="G49" s="81">
        <v>192</v>
      </c>
      <c r="H49" s="81">
        <v>204</v>
      </c>
      <c r="I49" s="81">
        <v>206</v>
      </c>
      <c r="J49" s="81">
        <v>180</v>
      </c>
      <c r="K49" s="139">
        <f t="shared" si="1"/>
        <v>1113</v>
      </c>
      <c r="L49" s="265">
        <f>SUM(K46:K49)</f>
        <v>4307</v>
      </c>
      <c r="M49" s="255">
        <f>AVERAGE(E46:J49)</f>
        <v>179.45833333333334</v>
      </c>
    </row>
    <row r="50" spans="1:13" ht="12.75">
      <c r="A50" s="352">
        <v>12</v>
      </c>
      <c r="B50" s="109" t="s">
        <v>94</v>
      </c>
      <c r="C50" s="117" t="s">
        <v>137</v>
      </c>
      <c r="D50" s="164" t="s">
        <v>72</v>
      </c>
      <c r="E50" s="241">
        <v>172</v>
      </c>
      <c r="F50" s="242">
        <v>187</v>
      </c>
      <c r="G50" s="242">
        <v>181</v>
      </c>
      <c r="H50" s="242">
        <v>163</v>
      </c>
      <c r="I50" s="242">
        <v>265</v>
      </c>
      <c r="J50" s="242">
        <v>144</v>
      </c>
      <c r="K50" s="243">
        <f t="shared" si="1"/>
        <v>1112</v>
      </c>
      <c r="L50" s="262">
        <f>SUM(K50:K53)</f>
        <v>4292</v>
      </c>
      <c r="M50" s="13">
        <f>AVERAGE(E50:J53)</f>
        <v>178.83333333333334</v>
      </c>
    </row>
    <row r="51" spans="1:13" ht="12.75">
      <c r="A51" s="353"/>
      <c r="B51" s="110" t="s">
        <v>97</v>
      </c>
      <c r="C51" s="118" t="s">
        <v>137</v>
      </c>
      <c r="D51" s="165" t="s">
        <v>72</v>
      </c>
      <c r="E51" s="7">
        <v>151</v>
      </c>
      <c r="F51" s="8">
        <v>166</v>
      </c>
      <c r="G51" s="8">
        <v>168</v>
      </c>
      <c r="H51" s="8">
        <v>131</v>
      </c>
      <c r="I51" s="8">
        <v>174</v>
      </c>
      <c r="J51" s="8">
        <v>150</v>
      </c>
      <c r="K51" s="9">
        <f t="shared" si="1"/>
        <v>940</v>
      </c>
      <c r="L51" s="263">
        <f>SUM(K50:K53)</f>
        <v>4292</v>
      </c>
      <c r="M51" s="254">
        <f>AVERAGE(E50:J53)</f>
        <v>178.83333333333334</v>
      </c>
    </row>
    <row r="52" spans="1:13" ht="12.75">
      <c r="A52" s="353"/>
      <c r="B52" s="110" t="s">
        <v>112</v>
      </c>
      <c r="C52" s="118" t="s">
        <v>137</v>
      </c>
      <c r="D52" s="165" t="s">
        <v>72</v>
      </c>
      <c r="E52" s="7">
        <v>173</v>
      </c>
      <c r="F52" s="8">
        <v>245</v>
      </c>
      <c r="G52" s="8">
        <v>173</v>
      </c>
      <c r="H52" s="8">
        <v>209</v>
      </c>
      <c r="I52" s="8">
        <v>194</v>
      </c>
      <c r="J52" s="8">
        <v>161</v>
      </c>
      <c r="K52" s="9">
        <f t="shared" si="1"/>
        <v>1155</v>
      </c>
      <c r="L52" s="264">
        <f>SUM(K50:K53)</f>
        <v>4292</v>
      </c>
      <c r="M52" s="254">
        <f>AVERAGE(E50:J53)</f>
        <v>178.83333333333334</v>
      </c>
    </row>
    <row r="53" spans="1:13" ht="13.5" thickBot="1">
      <c r="A53" s="354"/>
      <c r="B53" s="111" t="s">
        <v>115</v>
      </c>
      <c r="C53" s="126" t="s">
        <v>137</v>
      </c>
      <c r="D53" s="166" t="s">
        <v>72</v>
      </c>
      <c r="E53" s="10">
        <v>160</v>
      </c>
      <c r="F53" s="11">
        <v>191</v>
      </c>
      <c r="G53" s="11">
        <v>206</v>
      </c>
      <c r="H53" s="11">
        <v>171</v>
      </c>
      <c r="I53" s="11">
        <v>197</v>
      </c>
      <c r="J53" s="11">
        <v>160</v>
      </c>
      <c r="K53" s="12">
        <f t="shared" si="1"/>
        <v>1085</v>
      </c>
      <c r="L53" s="265">
        <f>SUM(K50:K53)</f>
        <v>4292</v>
      </c>
      <c r="M53" s="255">
        <f>AVERAGE(E50:J53)</f>
        <v>178.83333333333334</v>
      </c>
    </row>
    <row r="54" spans="1:13" ht="12.75">
      <c r="A54" s="352">
        <v>13</v>
      </c>
      <c r="B54" s="228" t="s">
        <v>93</v>
      </c>
      <c r="C54" s="117" t="s">
        <v>139</v>
      </c>
      <c r="D54" s="164" t="s">
        <v>66</v>
      </c>
      <c r="E54" s="4">
        <v>153</v>
      </c>
      <c r="F54" s="5">
        <v>206</v>
      </c>
      <c r="G54" s="5">
        <v>184</v>
      </c>
      <c r="H54" s="5">
        <v>149</v>
      </c>
      <c r="I54" s="5">
        <v>123</v>
      </c>
      <c r="J54" s="5">
        <v>142</v>
      </c>
      <c r="K54" s="246">
        <f t="shared" si="1"/>
        <v>957</v>
      </c>
      <c r="L54" s="262">
        <f>SUM(K54:K57)</f>
        <v>4153</v>
      </c>
      <c r="M54" s="13">
        <f>AVERAGE(E54:J57)</f>
        <v>173.04166666666666</v>
      </c>
    </row>
    <row r="55" spans="1:13" ht="12.75">
      <c r="A55" s="353"/>
      <c r="B55" s="266" t="s">
        <v>90</v>
      </c>
      <c r="C55" s="118" t="s">
        <v>139</v>
      </c>
      <c r="D55" s="165" t="s">
        <v>66</v>
      </c>
      <c r="E55" s="7">
        <v>189</v>
      </c>
      <c r="F55" s="8">
        <v>157</v>
      </c>
      <c r="G55" s="8">
        <v>157</v>
      </c>
      <c r="H55" s="8">
        <v>170</v>
      </c>
      <c r="I55" s="8">
        <v>145</v>
      </c>
      <c r="J55" s="8">
        <v>178</v>
      </c>
      <c r="K55" s="9">
        <f t="shared" si="1"/>
        <v>996</v>
      </c>
      <c r="L55" s="263">
        <f>SUM(K54:K57)</f>
        <v>4153</v>
      </c>
      <c r="M55" s="254">
        <f>AVERAGE(E54:J57)</f>
        <v>173.04166666666666</v>
      </c>
    </row>
    <row r="56" spans="1:13" ht="12.75">
      <c r="A56" s="353"/>
      <c r="B56" s="266" t="s">
        <v>130</v>
      </c>
      <c r="C56" s="118" t="s">
        <v>139</v>
      </c>
      <c r="D56" s="165" t="s">
        <v>66</v>
      </c>
      <c r="E56" s="7">
        <v>184</v>
      </c>
      <c r="F56" s="8">
        <v>190</v>
      </c>
      <c r="G56" s="8">
        <v>192</v>
      </c>
      <c r="H56" s="8">
        <v>158</v>
      </c>
      <c r="I56" s="8">
        <v>165</v>
      </c>
      <c r="J56" s="8">
        <v>167</v>
      </c>
      <c r="K56" s="9">
        <f t="shared" si="1"/>
        <v>1056</v>
      </c>
      <c r="L56" s="264">
        <f>SUM(K54:K57)</f>
        <v>4153</v>
      </c>
      <c r="M56" s="254">
        <f>AVERAGE(E54:J57)</f>
        <v>173.04166666666666</v>
      </c>
    </row>
    <row r="57" spans="1:13" ht="13.5" thickBot="1">
      <c r="A57" s="354"/>
      <c r="B57" s="267" t="s">
        <v>132</v>
      </c>
      <c r="C57" s="126" t="s">
        <v>139</v>
      </c>
      <c r="D57" s="166" t="s">
        <v>66</v>
      </c>
      <c r="E57" s="10">
        <v>190</v>
      </c>
      <c r="F57" s="11">
        <v>210</v>
      </c>
      <c r="G57" s="11">
        <v>179</v>
      </c>
      <c r="H57" s="11">
        <v>197</v>
      </c>
      <c r="I57" s="11">
        <v>172</v>
      </c>
      <c r="J57" s="11">
        <v>196</v>
      </c>
      <c r="K57" s="224">
        <f t="shared" si="1"/>
        <v>1144</v>
      </c>
      <c r="L57" s="265">
        <f>SUM(K54:K57)</f>
        <v>4153</v>
      </c>
      <c r="M57" s="255">
        <f>AVERAGE(E54:J57)</f>
        <v>173.04166666666666</v>
      </c>
    </row>
    <row r="58" spans="1:13" ht="12.75">
      <c r="A58" s="352">
        <v>14</v>
      </c>
      <c r="B58" s="228" t="s">
        <v>61</v>
      </c>
      <c r="C58" s="117" t="s">
        <v>138</v>
      </c>
      <c r="D58" s="164" t="s">
        <v>58</v>
      </c>
      <c r="E58" s="4">
        <v>170</v>
      </c>
      <c r="F58" s="5">
        <v>116</v>
      </c>
      <c r="G58" s="5">
        <v>190</v>
      </c>
      <c r="H58" s="5">
        <v>170</v>
      </c>
      <c r="I58" s="5">
        <v>172</v>
      </c>
      <c r="J58" s="5">
        <v>171</v>
      </c>
      <c r="K58" s="243">
        <f t="shared" si="1"/>
        <v>989</v>
      </c>
      <c r="L58" s="262">
        <f>SUM(K58:K61)</f>
        <v>4138</v>
      </c>
      <c r="M58" s="13">
        <f>AVERAGE(E58:J61)</f>
        <v>172.41666666666666</v>
      </c>
    </row>
    <row r="59" spans="1:13" ht="12.75">
      <c r="A59" s="353"/>
      <c r="B59" s="266" t="s">
        <v>55</v>
      </c>
      <c r="C59" s="118" t="s">
        <v>138</v>
      </c>
      <c r="D59" s="165" t="s">
        <v>58</v>
      </c>
      <c r="E59" s="7">
        <v>157</v>
      </c>
      <c r="F59" s="8">
        <v>143</v>
      </c>
      <c r="G59" s="8">
        <v>157</v>
      </c>
      <c r="H59" s="8">
        <v>148</v>
      </c>
      <c r="I59" s="8">
        <v>190</v>
      </c>
      <c r="J59" s="8">
        <v>135</v>
      </c>
      <c r="K59" s="9">
        <f t="shared" si="1"/>
        <v>930</v>
      </c>
      <c r="L59" s="263">
        <f>SUM(K58:K61)</f>
        <v>4138</v>
      </c>
      <c r="M59" s="254">
        <f>AVERAGE(E58:J61)</f>
        <v>172.41666666666666</v>
      </c>
    </row>
    <row r="60" spans="1:13" ht="12.75">
      <c r="A60" s="353"/>
      <c r="B60" s="266" t="s">
        <v>102</v>
      </c>
      <c r="C60" s="118" t="s">
        <v>138</v>
      </c>
      <c r="D60" s="165" t="s">
        <v>58</v>
      </c>
      <c r="E60" s="7">
        <v>183</v>
      </c>
      <c r="F60" s="8">
        <v>200</v>
      </c>
      <c r="G60" s="8">
        <v>198</v>
      </c>
      <c r="H60" s="8">
        <v>180</v>
      </c>
      <c r="I60" s="8">
        <v>169</v>
      </c>
      <c r="J60" s="8">
        <v>204</v>
      </c>
      <c r="K60" s="9">
        <f t="shared" si="1"/>
        <v>1134</v>
      </c>
      <c r="L60" s="264">
        <f>SUM(K58:K61)</f>
        <v>4138</v>
      </c>
      <c r="M60" s="254">
        <f>AVERAGE(E58:J61)</f>
        <v>172.41666666666666</v>
      </c>
    </row>
    <row r="61" spans="1:13" ht="13.5" thickBot="1">
      <c r="A61" s="354"/>
      <c r="B61" s="267" t="s">
        <v>105</v>
      </c>
      <c r="C61" s="126" t="s">
        <v>138</v>
      </c>
      <c r="D61" s="166" t="s">
        <v>58</v>
      </c>
      <c r="E61" s="10">
        <v>196</v>
      </c>
      <c r="F61" s="11">
        <v>158</v>
      </c>
      <c r="G61" s="11">
        <v>168</v>
      </c>
      <c r="H61" s="11">
        <v>199</v>
      </c>
      <c r="I61" s="11">
        <v>164</v>
      </c>
      <c r="J61" s="11">
        <v>200</v>
      </c>
      <c r="K61" s="240">
        <f t="shared" si="1"/>
        <v>1085</v>
      </c>
      <c r="L61" s="265">
        <f>SUM(K58:K61)</f>
        <v>4138</v>
      </c>
      <c r="M61" s="255">
        <f>AVERAGE(E58:J61)</f>
        <v>172.41666666666666</v>
      </c>
    </row>
    <row r="62" spans="1:13" ht="12.75">
      <c r="A62" s="352">
        <v>15</v>
      </c>
      <c r="B62" s="228" t="s">
        <v>70</v>
      </c>
      <c r="C62" s="117" t="s">
        <v>138</v>
      </c>
      <c r="D62" s="164" t="s">
        <v>66</v>
      </c>
      <c r="E62" s="4">
        <v>233</v>
      </c>
      <c r="F62" s="5">
        <v>183</v>
      </c>
      <c r="G62" s="5">
        <v>155</v>
      </c>
      <c r="H62" s="5">
        <v>233</v>
      </c>
      <c r="I62" s="5">
        <v>202</v>
      </c>
      <c r="J62" s="5">
        <v>180</v>
      </c>
      <c r="K62" s="86">
        <f t="shared" si="1"/>
        <v>1186</v>
      </c>
      <c r="L62" s="262">
        <f>SUM(K62:K65)</f>
        <v>4112</v>
      </c>
      <c r="M62" s="13">
        <f>AVERAGE(E62:J65)</f>
        <v>171.33333333333334</v>
      </c>
    </row>
    <row r="63" spans="1:13" ht="12.75">
      <c r="A63" s="353"/>
      <c r="B63" s="266" t="s">
        <v>65</v>
      </c>
      <c r="C63" s="118" t="s">
        <v>138</v>
      </c>
      <c r="D63" s="165" t="s">
        <v>66</v>
      </c>
      <c r="E63" s="7">
        <v>167</v>
      </c>
      <c r="F63" s="8">
        <v>126</v>
      </c>
      <c r="G63" s="8">
        <v>154</v>
      </c>
      <c r="H63" s="8">
        <v>139</v>
      </c>
      <c r="I63" s="8">
        <v>179</v>
      </c>
      <c r="J63" s="8">
        <v>123</v>
      </c>
      <c r="K63" s="9">
        <f t="shared" si="1"/>
        <v>888</v>
      </c>
      <c r="L63" s="263">
        <f>SUM(K62:K65)</f>
        <v>4112</v>
      </c>
      <c r="M63" s="254">
        <f>AVERAGE(E62:J65)</f>
        <v>171.33333333333334</v>
      </c>
    </row>
    <row r="64" spans="1:13" ht="12.75">
      <c r="A64" s="353"/>
      <c r="B64" s="266" t="s">
        <v>108</v>
      </c>
      <c r="C64" s="118" t="s">
        <v>138</v>
      </c>
      <c r="D64" s="165" t="s">
        <v>66</v>
      </c>
      <c r="E64" s="7">
        <v>189</v>
      </c>
      <c r="F64" s="8">
        <v>145</v>
      </c>
      <c r="G64" s="8">
        <v>187</v>
      </c>
      <c r="H64" s="8">
        <v>146</v>
      </c>
      <c r="I64" s="8">
        <v>165</v>
      </c>
      <c r="J64" s="8">
        <v>213</v>
      </c>
      <c r="K64" s="35">
        <f t="shared" si="1"/>
        <v>1045</v>
      </c>
      <c r="L64" s="264">
        <f>SUM(K62:K65)</f>
        <v>4112</v>
      </c>
      <c r="M64" s="254">
        <f>AVERAGE(E62:J65)</f>
        <v>171.33333333333334</v>
      </c>
    </row>
    <row r="65" spans="1:13" ht="13.5" thickBot="1">
      <c r="A65" s="354"/>
      <c r="B65" s="267" t="s">
        <v>156</v>
      </c>
      <c r="C65" s="126" t="s">
        <v>138</v>
      </c>
      <c r="D65" s="166" t="s">
        <v>66</v>
      </c>
      <c r="E65" s="10">
        <v>127</v>
      </c>
      <c r="F65" s="11">
        <v>201</v>
      </c>
      <c r="G65" s="11">
        <v>173</v>
      </c>
      <c r="H65" s="11">
        <v>175</v>
      </c>
      <c r="I65" s="11">
        <v>148</v>
      </c>
      <c r="J65" s="11">
        <v>169</v>
      </c>
      <c r="K65" s="91">
        <f t="shared" si="1"/>
        <v>993</v>
      </c>
      <c r="L65" s="265">
        <f>SUM(K62:K65)</f>
        <v>4112</v>
      </c>
      <c r="M65" s="255">
        <f>AVERAGE(E62:J65)</f>
        <v>171.33333333333334</v>
      </c>
    </row>
    <row r="66" spans="1:13" ht="12.75">
      <c r="A66" s="352">
        <v>16</v>
      </c>
      <c r="B66" s="109" t="s">
        <v>76</v>
      </c>
      <c r="C66" s="117" t="s">
        <v>136</v>
      </c>
      <c r="D66" s="164" t="s">
        <v>77</v>
      </c>
      <c r="E66" s="4">
        <v>146</v>
      </c>
      <c r="F66" s="5">
        <v>168</v>
      </c>
      <c r="G66" s="5">
        <v>145</v>
      </c>
      <c r="H66" s="5">
        <v>167</v>
      </c>
      <c r="I66" s="5">
        <v>136</v>
      </c>
      <c r="J66" s="5">
        <v>180</v>
      </c>
      <c r="K66" s="243">
        <f t="shared" si="1"/>
        <v>942</v>
      </c>
      <c r="L66" s="262">
        <f>SUM(K66:K69)</f>
        <v>4110</v>
      </c>
      <c r="M66" s="13">
        <f>AVERAGE(E66:J69)</f>
        <v>171.25</v>
      </c>
    </row>
    <row r="67" spans="1:13" ht="12.75">
      <c r="A67" s="353"/>
      <c r="B67" s="110" t="s">
        <v>80</v>
      </c>
      <c r="C67" s="118" t="s">
        <v>136</v>
      </c>
      <c r="D67" s="165" t="s">
        <v>77</v>
      </c>
      <c r="E67" s="7">
        <v>125</v>
      </c>
      <c r="F67" s="8">
        <v>147</v>
      </c>
      <c r="G67" s="8">
        <v>119</v>
      </c>
      <c r="H67" s="8">
        <v>142</v>
      </c>
      <c r="I67" s="8">
        <v>162</v>
      </c>
      <c r="J67" s="8">
        <v>154</v>
      </c>
      <c r="K67" s="9">
        <f t="shared" si="1"/>
        <v>849</v>
      </c>
      <c r="L67" s="263">
        <f>SUM(K66:K69)</f>
        <v>4110</v>
      </c>
      <c r="M67" s="254">
        <f>AVERAGE(E66:J69)</f>
        <v>171.25</v>
      </c>
    </row>
    <row r="68" spans="1:13" ht="12.75">
      <c r="A68" s="353"/>
      <c r="B68" s="110" t="s">
        <v>118</v>
      </c>
      <c r="C68" s="118" t="s">
        <v>136</v>
      </c>
      <c r="D68" s="165" t="s">
        <v>77</v>
      </c>
      <c r="E68" s="7">
        <v>172</v>
      </c>
      <c r="F68" s="8">
        <v>222</v>
      </c>
      <c r="G68" s="8">
        <v>198</v>
      </c>
      <c r="H68" s="8">
        <v>170</v>
      </c>
      <c r="I68" s="8">
        <v>176</v>
      </c>
      <c r="J68" s="8">
        <v>198</v>
      </c>
      <c r="K68" s="9">
        <f t="shared" si="1"/>
        <v>1136</v>
      </c>
      <c r="L68" s="264">
        <f>SUM(K66:K69)</f>
        <v>4110</v>
      </c>
      <c r="M68" s="254">
        <f>AVERAGE(E66:J69)</f>
        <v>171.25</v>
      </c>
    </row>
    <row r="69" spans="1:13" ht="13.5" thickBot="1">
      <c r="A69" s="354"/>
      <c r="B69" s="111" t="s">
        <v>120</v>
      </c>
      <c r="C69" s="126" t="s">
        <v>136</v>
      </c>
      <c r="D69" s="166" t="s">
        <v>77</v>
      </c>
      <c r="E69" s="10">
        <v>213</v>
      </c>
      <c r="F69" s="11">
        <v>171</v>
      </c>
      <c r="G69" s="11">
        <v>256</v>
      </c>
      <c r="H69" s="11">
        <v>198</v>
      </c>
      <c r="I69" s="11">
        <v>184</v>
      </c>
      <c r="J69" s="11">
        <v>161</v>
      </c>
      <c r="K69" s="12">
        <f t="shared" si="1"/>
        <v>1183</v>
      </c>
      <c r="L69" s="265">
        <f>SUM(K66:K69)</f>
        <v>4110</v>
      </c>
      <c r="M69" s="255">
        <f>AVERAGE(E66:J69)</f>
        <v>171.25</v>
      </c>
    </row>
    <row r="70" spans="1:13" ht="12.75">
      <c r="A70" s="352">
        <v>17</v>
      </c>
      <c r="B70" s="109" t="s">
        <v>100</v>
      </c>
      <c r="C70" s="117" t="s">
        <v>141</v>
      </c>
      <c r="D70" s="164" t="s">
        <v>91</v>
      </c>
      <c r="E70" s="4">
        <v>166</v>
      </c>
      <c r="F70" s="5">
        <v>129</v>
      </c>
      <c r="G70" s="5">
        <v>140</v>
      </c>
      <c r="H70" s="5">
        <v>147</v>
      </c>
      <c r="I70" s="5">
        <v>146</v>
      </c>
      <c r="J70" s="5">
        <v>183</v>
      </c>
      <c r="K70" s="6">
        <f aca="true" t="shared" si="2" ref="K70:K77">SUM(E70:J70)</f>
        <v>911</v>
      </c>
      <c r="L70" s="262">
        <f>SUM(K70:K73)</f>
        <v>4020</v>
      </c>
      <c r="M70" s="13">
        <f>AVERAGE(E70:J73)</f>
        <v>167.5</v>
      </c>
    </row>
    <row r="71" spans="1:13" ht="12.75">
      <c r="A71" s="353"/>
      <c r="B71" s="110" t="s">
        <v>89</v>
      </c>
      <c r="C71" s="118" t="s">
        <v>141</v>
      </c>
      <c r="D71" s="165" t="s">
        <v>91</v>
      </c>
      <c r="E71" s="7">
        <v>139</v>
      </c>
      <c r="F71" s="8">
        <v>166</v>
      </c>
      <c r="G71" s="8">
        <v>139</v>
      </c>
      <c r="H71" s="8">
        <v>155</v>
      </c>
      <c r="I71" s="8">
        <v>215</v>
      </c>
      <c r="J71" s="8">
        <v>146</v>
      </c>
      <c r="K71" s="9">
        <f t="shared" si="2"/>
        <v>960</v>
      </c>
      <c r="L71" s="263">
        <f>SUM(K70:K73)</f>
        <v>4020</v>
      </c>
      <c r="M71" s="254">
        <f>AVERAGE(E70:J73)</f>
        <v>167.5</v>
      </c>
    </row>
    <row r="72" spans="1:13" ht="12.75">
      <c r="A72" s="353"/>
      <c r="B72" s="110" t="s">
        <v>128</v>
      </c>
      <c r="C72" s="118" t="s">
        <v>141</v>
      </c>
      <c r="D72" s="165" t="s">
        <v>91</v>
      </c>
      <c r="E72" s="7">
        <v>205</v>
      </c>
      <c r="F72" s="8">
        <v>167</v>
      </c>
      <c r="G72" s="8">
        <v>187</v>
      </c>
      <c r="H72" s="8">
        <v>185</v>
      </c>
      <c r="I72" s="8">
        <v>187</v>
      </c>
      <c r="J72" s="8">
        <v>216</v>
      </c>
      <c r="K72" s="9">
        <f t="shared" si="2"/>
        <v>1147</v>
      </c>
      <c r="L72" s="264">
        <f>SUM(K70:K73)</f>
        <v>4020</v>
      </c>
      <c r="M72" s="254">
        <f>AVERAGE(E70:J73)</f>
        <v>167.5</v>
      </c>
    </row>
    <row r="73" spans="1:13" ht="13.5" thickBot="1">
      <c r="A73" s="354"/>
      <c r="B73" s="111" t="s">
        <v>161</v>
      </c>
      <c r="C73" s="126" t="s">
        <v>141</v>
      </c>
      <c r="D73" s="166" t="s">
        <v>91</v>
      </c>
      <c r="E73" s="10">
        <v>142</v>
      </c>
      <c r="F73" s="11">
        <v>147</v>
      </c>
      <c r="G73" s="11">
        <v>175</v>
      </c>
      <c r="H73" s="11">
        <v>185</v>
      </c>
      <c r="I73" s="11">
        <v>181</v>
      </c>
      <c r="J73" s="11">
        <v>172</v>
      </c>
      <c r="K73" s="12">
        <f t="shared" si="2"/>
        <v>1002</v>
      </c>
      <c r="L73" s="265">
        <f>SUM(K70:K73)</f>
        <v>4020</v>
      </c>
      <c r="M73" s="255">
        <f>AVERAGE(E70:J73)</f>
        <v>167.5</v>
      </c>
    </row>
    <row r="74" spans="1:13" ht="12.75">
      <c r="A74" s="352">
        <v>18</v>
      </c>
      <c r="B74" s="109" t="s">
        <v>78</v>
      </c>
      <c r="C74" s="117" t="s">
        <v>138</v>
      </c>
      <c r="D74" s="164" t="s">
        <v>171</v>
      </c>
      <c r="E74" s="4">
        <v>141</v>
      </c>
      <c r="F74" s="5">
        <v>179</v>
      </c>
      <c r="G74" s="5">
        <v>156</v>
      </c>
      <c r="H74" s="5">
        <v>136</v>
      </c>
      <c r="I74" s="5">
        <v>170</v>
      </c>
      <c r="J74" s="5">
        <v>148</v>
      </c>
      <c r="K74" s="6">
        <f t="shared" si="2"/>
        <v>930</v>
      </c>
      <c r="L74" s="262">
        <f>SUM(K74:K77)</f>
        <v>3948</v>
      </c>
      <c r="M74" s="13">
        <f>AVERAGE(E74:J77)</f>
        <v>164.5</v>
      </c>
    </row>
    <row r="75" spans="1:13" ht="12.75">
      <c r="A75" s="353"/>
      <c r="B75" s="110" t="s">
        <v>81</v>
      </c>
      <c r="C75" s="118" t="s">
        <v>138</v>
      </c>
      <c r="D75" s="165" t="s">
        <v>171</v>
      </c>
      <c r="E75" s="7">
        <v>166</v>
      </c>
      <c r="F75" s="8">
        <v>148</v>
      </c>
      <c r="G75" s="8">
        <v>141</v>
      </c>
      <c r="H75" s="8">
        <v>158</v>
      </c>
      <c r="I75" s="8">
        <v>123</v>
      </c>
      <c r="J75" s="8">
        <v>148</v>
      </c>
      <c r="K75" s="9">
        <f t="shared" si="2"/>
        <v>884</v>
      </c>
      <c r="L75" s="263">
        <f>SUM(K74:K77)</f>
        <v>3948</v>
      </c>
      <c r="M75" s="254">
        <f>AVERAGE(E74:J77)</f>
        <v>164.5</v>
      </c>
    </row>
    <row r="76" spans="1:13" ht="12.75">
      <c r="A76" s="353"/>
      <c r="B76" s="110" t="s">
        <v>119</v>
      </c>
      <c r="C76" s="118" t="s">
        <v>138</v>
      </c>
      <c r="D76" s="165" t="s">
        <v>171</v>
      </c>
      <c r="E76" s="7">
        <v>188</v>
      </c>
      <c r="F76" s="8">
        <v>175</v>
      </c>
      <c r="G76" s="8">
        <v>153</v>
      </c>
      <c r="H76" s="8">
        <v>185</v>
      </c>
      <c r="I76" s="8">
        <v>171</v>
      </c>
      <c r="J76" s="8">
        <v>189</v>
      </c>
      <c r="K76" s="9">
        <f t="shared" si="2"/>
        <v>1061</v>
      </c>
      <c r="L76" s="264">
        <f>SUM(K74:K77)</f>
        <v>3948</v>
      </c>
      <c r="M76" s="254">
        <f>AVERAGE(E74:J77)</f>
        <v>164.5</v>
      </c>
    </row>
    <row r="77" spans="1:13" ht="13.5" thickBot="1">
      <c r="A77" s="354"/>
      <c r="B77" s="111" t="s">
        <v>121</v>
      </c>
      <c r="C77" s="126" t="s">
        <v>138</v>
      </c>
      <c r="D77" s="166" t="s">
        <v>171</v>
      </c>
      <c r="E77" s="10">
        <v>168</v>
      </c>
      <c r="F77" s="11">
        <v>185</v>
      </c>
      <c r="G77" s="11">
        <v>190</v>
      </c>
      <c r="H77" s="11">
        <v>161</v>
      </c>
      <c r="I77" s="11">
        <v>166</v>
      </c>
      <c r="J77" s="11">
        <v>203</v>
      </c>
      <c r="K77" s="12">
        <f t="shared" si="2"/>
        <v>1073</v>
      </c>
      <c r="L77" s="265">
        <f>SUM(K74:K77)</f>
        <v>3948</v>
      </c>
      <c r="M77" s="255">
        <f>AVERAGE(E74:J77)</f>
        <v>164.5</v>
      </c>
    </row>
  </sheetData>
  <sheetProtection/>
  <mergeCells count="22">
    <mergeCell ref="A10:A13"/>
    <mergeCell ref="A34:A37"/>
    <mergeCell ref="A14:A17"/>
    <mergeCell ref="A66:A69"/>
    <mergeCell ref="A18:A21"/>
    <mergeCell ref="A22:A25"/>
    <mergeCell ref="A26:A29"/>
    <mergeCell ref="A30:A33"/>
    <mergeCell ref="A6:A9"/>
    <mergeCell ref="A70:A73"/>
    <mergeCell ref="A74:A77"/>
    <mergeCell ref="A38:A41"/>
    <mergeCell ref="A42:A45"/>
    <mergeCell ref="A46:A49"/>
    <mergeCell ref="A54:A57"/>
    <mergeCell ref="A62:A65"/>
    <mergeCell ref="A58:A61"/>
    <mergeCell ref="A50:A53"/>
    <mergeCell ref="A1:M1"/>
    <mergeCell ref="A2:M2"/>
    <mergeCell ref="A3:M3"/>
    <mergeCell ref="A4:M4"/>
  </mergeCells>
  <printOptions horizontalCentered="1"/>
  <pageMargins left="0.5511811023622047" right="0.35433070866141736" top="0.3937007874015748" bottom="0.51181102362204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B1">
      <selection activeCell="C75" sqref="C75"/>
    </sheetView>
  </sheetViews>
  <sheetFormatPr defaultColWidth="9.140625" defaultRowHeight="12.75"/>
  <cols>
    <col min="1" max="1" width="11.421875" style="0" hidden="1" customWidth="1"/>
    <col min="2" max="2" width="4.421875" style="0" customWidth="1"/>
    <col min="3" max="3" width="25.8515625" style="0" bestFit="1" customWidth="1"/>
    <col min="4" max="4" width="11.421875" style="0" customWidth="1"/>
    <col min="5" max="5" width="17.8515625" style="17" customWidth="1"/>
    <col min="6" max="9" width="6.00390625" style="0" customWidth="1"/>
    <col min="10" max="10" width="6.00390625" style="0" bestFit="1" customWidth="1"/>
    <col min="11" max="11" width="8.57421875" style="14" customWidth="1"/>
    <col min="12" max="16384" width="11.421875" style="0" customWidth="1"/>
  </cols>
  <sheetData>
    <row r="1" spans="2:11" ht="20.25">
      <c r="B1" s="406" t="s">
        <v>0</v>
      </c>
      <c r="C1" s="406"/>
      <c r="D1" s="406"/>
      <c r="E1" s="406"/>
      <c r="F1" s="406"/>
      <c r="G1" s="406"/>
      <c r="H1" s="406"/>
      <c r="I1" s="406"/>
      <c r="J1" s="406"/>
      <c r="K1" s="406"/>
    </row>
    <row r="2" spans="2:11" ht="15">
      <c r="B2" s="407" t="s">
        <v>165</v>
      </c>
      <c r="C2" s="407"/>
      <c r="D2" s="407"/>
      <c r="E2" s="407"/>
      <c r="F2" s="407"/>
      <c r="G2" s="407"/>
      <c r="H2" s="407"/>
      <c r="I2" s="407"/>
      <c r="J2" s="407"/>
      <c r="K2" s="407"/>
    </row>
    <row r="3" spans="2:11" ht="12.75">
      <c r="B3" s="350" t="s">
        <v>51</v>
      </c>
      <c r="C3" s="350"/>
      <c r="D3" s="350"/>
      <c r="E3" s="350"/>
      <c r="F3" s="350"/>
      <c r="G3" s="350"/>
      <c r="H3" s="350"/>
      <c r="I3" s="350"/>
      <c r="J3" s="350"/>
      <c r="K3" s="350"/>
    </row>
    <row r="4" spans="2:11" ht="12.75">
      <c r="B4" s="350" t="s">
        <v>178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5" thickBot="1">
      <c r="B6" s="28" t="s">
        <v>4</v>
      </c>
      <c r="C6" s="28" t="s">
        <v>153</v>
      </c>
      <c r="D6" s="76" t="s">
        <v>146</v>
      </c>
      <c r="E6" s="105" t="s">
        <v>154</v>
      </c>
      <c r="F6" s="101" t="s">
        <v>50</v>
      </c>
      <c r="G6" s="76" t="s">
        <v>182</v>
      </c>
      <c r="H6" s="105" t="s">
        <v>181</v>
      </c>
      <c r="I6" s="137" t="s">
        <v>183</v>
      </c>
      <c r="J6" s="137" t="s">
        <v>14</v>
      </c>
      <c r="K6" s="269" t="s">
        <v>179</v>
      </c>
    </row>
    <row r="7" spans="1:11" ht="12.75">
      <c r="A7" t="e">
        <f>CONCATENATE(C7," ",#REF!)</f>
        <v>#REF!</v>
      </c>
      <c r="B7" s="352">
        <v>1</v>
      </c>
      <c r="C7" s="109" t="s">
        <v>54</v>
      </c>
      <c r="D7" s="117" t="s">
        <v>136</v>
      </c>
      <c r="E7" s="164" t="s">
        <v>57</v>
      </c>
      <c r="F7" s="56">
        <f>VLOOKUP(C7,individual!$B$6:$K$45,10,0)</f>
        <v>1241</v>
      </c>
      <c r="G7" s="56">
        <f>VLOOKUP(C7,Dobles!$B$6:$K$46,10,0)</f>
        <v>1255</v>
      </c>
      <c r="H7" s="56">
        <f>VLOOKUP(C7,Equipos!$B$5:$K$81,10,0)</f>
        <v>1199</v>
      </c>
      <c r="I7" s="155">
        <f>VLOOKUP(C7,'Dobles Mixtos'!$B$5:$K$75,10,0)</f>
        <v>1194</v>
      </c>
      <c r="J7" s="270">
        <f aca="true" t="shared" si="0" ref="J7:J38">SUM(F7:I7)</f>
        <v>4889</v>
      </c>
      <c r="K7" s="252">
        <f>SUM(J7:J10)</f>
        <v>18696</v>
      </c>
    </row>
    <row r="8" spans="1:11" ht="12.75">
      <c r="A8" t="e">
        <f>CONCATENATE(C8," ",#REF!)</f>
        <v>#REF!</v>
      </c>
      <c r="B8" s="353"/>
      <c r="C8" s="110" t="s">
        <v>60</v>
      </c>
      <c r="D8" s="118" t="s">
        <v>136</v>
      </c>
      <c r="E8" s="165" t="s">
        <v>57</v>
      </c>
      <c r="F8" s="135">
        <f>VLOOKUP(C8,individual!$B$6:$K$45,10,0)</f>
        <v>1069</v>
      </c>
      <c r="G8" s="135">
        <f>VLOOKUP(C8,Dobles!$B$6:$K$46,10,0)</f>
        <v>1187</v>
      </c>
      <c r="H8" s="130">
        <f>VLOOKUP(C8,Equipos!$B$5:$K$81,10,0)</f>
        <v>1116</v>
      </c>
      <c r="I8" s="97">
        <f>VLOOKUP(C8,'Dobles Mixtos'!$B$5:$K$75,10,0)</f>
        <v>1123</v>
      </c>
      <c r="J8" s="98">
        <f t="shared" si="0"/>
        <v>4495</v>
      </c>
      <c r="K8" s="251">
        <f>SUM(J7:J10)</f>
        <v>18696</v>
      </c>
    </row>
    <row r="9" spans="1:11" ht="12.75">
      <c r="A9" t="e">
        <f>CONCATENATE(C9," ",#REF!)</f>
        <v>#REF!</v>
      </c>
      <c r="B9" s="353"/>
      <c r="C9" s="110" t="s">
        <v>101</v>
      </c>
      <c r="D9" s="118" t="s">
        <v>136</v>
      </c>
      <c r="E9" s="165" t="s">
        <v>57</v>
      </c>
      <c r="F9" s="135">
        <f>VLOOKUP(C9,individual!$B$50:$K$85,10,0)</f>
        <v>1092</v>
      </c>
      <c r="G9" s="135">
        <f>VLOOKUP(C9,Dobles!$B$50:$K$90,10,0)</f>
        <v>1153</v>
      </c>
      <c r="H9" s="103">
        <f>VLOOKUP(C9,Equipos!$B$5:$K$81,10,0)</f>
        <v>1193</v>
      </c>
      <c r="I9" s="97">
        <f>VLOOKUP(C9,'Dobles Mixtos'!$B$5:$K$75,10,0)</f>
        <v>1090</v>
      </c>
      <c r="J9" s="98">
        <f t="shared" si="0"/>
        <v>4528</v>
      </c>
      <c r="K9" s="206">
        <f>SUM(J7:J10)</f>
        <v>18696</v>
      </c>
    </row>
    <row r="10" spans="1:11" ht="13.5" thickBot="1">
      <c r="A10" t="e">
        <f>CONCATENATE(C10," ",#REF!)</f>
        <v>#REF!</v>
      </c>
      <c r="B10" s="354"/>
      <c r="C10" s="111" t="s">
        <v>104</v>
      </c>
      <c r="D10" s="126" t="s">
        <v>136</v>
      </c>
      <c r="E10" s="166" t="s">
        <v>57</v>
      </c>
      <c r="F10" s="57">
        <f>VLOOKUP(C10,individual!$B$50:$K$85,10,0)</f>
        <v>1186</v>
      </c>
      <c r="G10" s="57">
        <f>VLOOKUP(C10,Dobles!$B$50:$K$90,10,0)</f>
        <v>1295</v>
      </c>
      <c r="H10" s="104">
        <f>VLOOKUP(C10,Equipos!$B$5:$K$81,10,0)</f>
        <v>1130</v>
      </c>
      <c r="I10" s="179">
        <f>VLOOKUP(C10,'Dobles Mixtos'!$B$5:$K$75,10,0)</f>
        <v>1173</v>
      </c>
      <c r="J10" s="99">
        <f t="shared" si="0"/>
        <v>4784</v>
      </c>
      <c r="K10" s="207">
        <f>SUM(J7:J10)</f>
        <v>18696</v>
      </c>
    </row>
    <row r="11" spans="1:11" ht="12.75">
      <c r="A11" t="e">
        <f>CONCATENATE(C11," ",#REF!)</f>
        <v>#REF!</v>
      </c>
      <c r="B11" s="352">
        <v>2</v>
      </c>
      <c r="C11" s="109" t="s">
        <v>71</v>
      </c>
      <c r="D11" s="117" t="s">
        <v>144</v>
      </c>
      <c r="E11" s="164" t="s">
        <v>67</v>
      </c>
      <c r="F11" s="56">
        <f>VLOOKUP(C11,individual!$B$6:$K$45,10,0)</f>
        <v>1112</v>
      </c>
      <c r="G11" s="56">
        <f>VLOOKUP(C11,Dobles!$B$6:$K$46,10,0)</f>
        <v>1091</v>
      </c>
      <c r="H11" s="133">
        <f>VLOOKUP(C11,Equipos!$B$5:$K$81,10,0)</f>
        <v>1179</v>
      </c>
      <c r="I11" s="48">
        <f>VLOOKUP(C11,'Dobles Mixtos'!$B$5:$K$75,10,0)</f>
        <v>1142</v>
      </c>
      <c r="J11" s="106">
        <f t="shared" si="0"/>
        <v>4524</v>
      </c>
      <c r="K11" s="252">
        <f>SUM(J11:J14)</f>
        <v>18172</v>
      </c>
    </row>
    <row r="12" spans="1:11" ht="12.75">
      <c r="A12" t="e">
        <f>CONCATENATE(C12," ",#REF!)</f>
        <v>#REF!</v>
      </c>
      <c r="B12" s="353"/>
      <c r="C12" s="110" t="s">
        <v>68</v>
      </c>
      <c r="D12" s="118" t="s">
        <v>144</v>
      </c>
      <c r="E12" s="165" t="s">
        <v>67</v>
      </c>
      <c r="F12" s="135">
        <f>VLOOKUP(C12,individual!$B$6:$K$45,10,0)</f>
        <v>1085</v>
      </c>
      <c r="G12" s="135">
        <f>VLOOKUP(C12,Dobles!$B$6:$K$46,10,0)</f>
        <v>1148</v>
      </c>
      <c r="H12" s="130">
        <f>VLOOKUP(C12,Equipos!$B$5:$K$81,10,0)</f>
        <v>998</v>
      </c>
      <c r="I12" s="97">
        <f>VLOOKUP(C12,'Dobles Mixtos'!$B$5:$K$75,10,0)</f>
        <v>1057</v>
      </c>
      <c r="J12" s="98">
        <f t="shared" si="0"/>
        <v>4288</v>
      </c>
      <c r="K12" s="251">
        <f>SUM(J11:J14)</f>
        <v>18172</v>
      </c>
    </row>
    <row r="13" spans="1:11" ht="12.75">
      <c r="A13" t="e">
        <f>CONCATENATE(C13," ",#REF!)</f>
        <v>#REF!</v>
      </c>
      <c r="B13" s="353"/>
      <c r="C13" s="110" t="s">
        <v>109</v>
      </c>
      <c r="D13" s="118" t="s">
        <v>144</v>
      </c>
      <c r="E13" s="165" t="s">
        <v>67</v>
      </c>
      <c r="F13" s="135">
        <f>VLOOKUP(C13,individual!$B$50:$K$85,10,0)</f>
        <v>1103</v>
      </c>
      <c r="G13" s="135">
        <f>VLOOKUP(C13,Dobles!$B$50:$K$90,10,0)</f>
        <v>1220</v>
      </c>
      <c r="H13" s="103">
        <f>VLOOKUP(C13,Equipos!$B$5:$K$81,10,0)</f>
        <v>1169</v>
      </c>
      <c r="I13" s="156">
        <f>VLOOKUP(C13,'Dobles Mixtos'!$B$5:$K$75,10,0)</f>
        <v>1199</v>
      </c>
      <c r="J13" s="98">
        <f t="shared" si="0"/>
        <v>4691</v>
      </c>
      <c r="K13" s="206">
        <f>SUM(J11:J14)</f>
        <v>18172</v>
      </c>
    </row>
    <row r="14" spans="1:11" ht="13.5" thickBot="1">
      <c r="A14" t="e">
        <f>CONCATENATE(C14," ",#REF!)</f>
        <v>#REF!</v>
      </c>
      <c r="B14" s="354"/>
      <c r="C14" s="111" t="s">
        <v>111</v>
      </c>
      <c r="D14" s="126" t="s">
        <v>144</v>
      </c>
      <c r="E14" s="166" t="s">
        <v>67</v>
      </c>
      <c r="F14" s="57">
        <f>VLOOKUP(C14,individual!$B$50:$K$85,10,0)</f>
        <v>1067</v>
      </c>
      <c r="G14" s="57">
        <f>VLOOKUP(C14,Dobles!$B$50:$K$90,10,0)</f>
        <v>1193</v>
      </c>
      <c r="H14" s="104">
        <f>VLOOKUP(C14,Equipos!$B$5:$K$81,10,0)</f>
        <v>1176</v>
      </c>
      <c r="I14" s="179">
        <f>VLOOKUP(C14,'Dobles Mixtos'!$B$5:$K$75,10,0)</f>
        <v>1233</v>
      </c>
      <c r="J14" s="99">
        <f t="shared" si="0"/>
        <v>4669</v>
      </c>
      <c r="K14" s="207">
        <f>SUM(J11:J14)</f>
        <v>18172</v>
      </c>
    </row>
    <row r="15" spans="1:11" ht="12.75">
      <c r="A15" t="e">
        <f>CONCATENATE(C15," ",#REF!)</f>
        <v>#REF!</v>
      </c>
      <c r="B15" s="352">
        <v>3</v>
      </c>
      <c r="C15" s="109" t="s">
        <v>107</v>
      </c>
      <c r="D15" s="117" t="s">
        <v>138</v>
      </c>
      <c r="E15" s="164" t="s">
        <v>134</v>
      </c>
      <c r="F15" s="56">
        <f>VLOOKUP(C15,individual!$B$50:$K$85,10,0)</f>
        <v>1155</v>
      </c>
      <c r="G15" s="56">
        <f>VLOOKUP(C15,Dobles!$B$50:$K$90,10,0)</f>
        <v>1182</v>
      </c>
      <c r="H15" s="102">
        <f>VLOOKUP(C15,Equipos!$B$5:$K$81,10,0)</f>
        <v>1240</v>
      </c>
      <c r="I15" s="158">
        <f>VLOOKUP(C15,'Dobles Mixtos'!$B$5:$K$75,10,0)</f>
        <v>1267</v>
      </c>
      <c r="J15" s="106">
        <f t="shared" si="0"/>
        <v>4844</v>
      </c>
      <c r="K15" s="252">
        <f>SUM(J15:J18)</f>
        <v>17791</v>
      </c>
    </row>
    <row r="16" spans="1:11" ht="12.75">
      <c r="A16" t="e">
        <f>CONCATENATE(C16," ",#REF!)</f>
        <v>#REF!</v>
      </c>
      <c r="B16" s="353"/>
      <c r="C16" s="110" t="s">
        <v>110</v>
      </c>
      <c r="D16" s="118" t="s">
        <v>138</v>
      </c>
      <c r="E16" s="165" t="s">
        <v>134</v>
      </c>
      <c r="F16" s="135">
        <f>VLOOKUP(C16,individual!$B$50:$K$85,10,0)</f>
        <v>1138</v>
      </c>
      <c r="G16" s="135">
        <f>VLOOKUP(C16,Dobles!$B$50:$K$90,10,0)</f>
        <v>1095</v>
      </c>
      <c r="H16" s="103">
        <f>VLOOKUP(C16,Equipos!$B$5:$K$81,10,0)</f>
        <v>1113</v>
      </c>
      <c r="I16" s="156">
        <f>VLOOKUP(C16,'Dobles Mixtos'!$B$5:$K$75,10,0)</f>
        <v>1152</v>
      </c>
      <c r="J16" s="98">
        <f t="shared" si="0"/>
        <v>4498</v>
      </c>
      <c r="K16" s="251">
        <f>SUM(J15:J18)</f>
        <v>17791</v>
      </c>
    </row>
    <row r="17" spans="1:11" ht="12.75">
      <c r="A17" t="e">
        <f>CONCATENATE(C17," ",#REF!)</f>
        <v>#REF!</v>
      </c>
      <c r="B17" s="353"/>
      <c r="C17" s="110" t="s">
        <v>63</v>
      </c>
      <c r="D17" s="118" t="s">
        <v>138</v>
      </c>
      <c r="E17" s="165" t="s">
        <v>134</v>
      </c>
      <c r="F17" s="135">
        <f>VLOOKUP(C17,individual!$B$6:$K$45,10,0)</f>
        <v>1040</v>
      </c>
      <c r="G17" s="135">
        <f>VLOOKUP(C17,Dobles!$B$6:$K$46,10,0)</f>
        <v>1044</v>
      </c>
      <c r="H17" s="130">
        <f>VLOOKUP(C17,Equipos!$B$5:$K$81,10,0)</f>
        <v>1002</v>
      </c>
      <c r="I17" s="97">
        <f>VLOOKUP(C17,'Dobles Mixtos'!$B$5:$K$75,10,0)</f>
        <v>1036</v>
      </c>
      <c r="J17" s="98">
        <f t="shared" si="0"/>
        <v>4122</v>
      </c>
      <c r="K17" s="206">
        <f>SUM(J15:J18)</f>
        <v>17791</v>
      </c>
    </row>
    <row r="18" spans="1:11" ht="13.5" thickBot="1">
      <c r="A18" t="e">
        <f>CONCATENATE(C18," ",#REF!)</f>
        <v>#REF!</v>
      </c>
      <c r="B18" s="354"/>
      <c r="C18" s="111" t="s">
        <v>69</v>
      </c>
      <c r="D18" s="126" t="s">
        <v>138</v>
      </c>
      <c r="E18" s="166" t="s">
        <v>167</v>
      </c>
      <c r="F18" s="57">
        <f>VLOOKUP(C18,individual!$B$6:$K$45,10,0)</f>
        <v>1011</v>
      </c>
      <c r="G18" s="57">
        <f>VLOOKUP(C18,Dobles!$B$6:$K$46,10,0)</f>
        <v>1198</v>
      </c>
      <c r="H18" s="210">
        <f>VLOOKUP(C18,Equipos!$B$5:$K$81,10,0)</f>
        <v>1076</v>
      </c>
      <c r="I18" s="51">
        <f>VLOOKUP(C18,'Dobles Mixtos'!$B$5:$K$75,10,0)</f>
        <v>1042</v>
      </c>
      <c r="J18" s="99">
        <f t="shared" si="0"/>
        <v>4327</v>
      </c>
      <c r="K18" s="207">
        <f>SUM(J15:J18)</f>
        <v>17791</v>
      </c>
    </row>
    <row r="19" spans="1:11" ht="12.75">
      <c r="A19" t="e">
        <f>CONCATENATE(C19," ",#REF!)</f>
        <v>#REF!</v>
      </c>
      <c r="B19" s="352">
        <v>4</v>
      </c>
      <c r="C19" s="109" t="s">
        <v>83</v>
      </c>
      <c r="D19" s="117" t="s">
        <v>138</v>
      </c>
      <c r="E19" s="164" t="s">
        <v>84</v>
      </c>
      <c r="F19" s="56">
        <f>VLOOKUP(C19,individual!$B$6:$K$45,10,0)</f>
        <v>1013</v>
      </c>
      <c r="G19" s="56">
        <f>VLOOKUP(C19,Dobles!$B$6:$K$46,10,0)</f>
        <v>994</v>
      </c>
      <c r="H19" s="133">
        <f>VLOOKUP(C19,Equipos!$B$5:$K$81,10,0)</f>
        <v>1032</v>
      </c>
      <c r="I19" s="48">
        <f>VLOOKUP(C19,'Dobles Mixtos'!$B$5:$K$75,10,0)</f>
        <v>1054</v>
      </c>
      <c r="J19" s="106">
        <f t="shared" si="0"/>
        <v>4093</v>
      </c>
      <c r="K19" s="252">
        <f>SUM(J19:J22)</f>
        <v>17696</v>
      </c>
    </row>
    <row r="20" spans="1:11" ht="12.75">
      <c r="A20" t="e">
        <f>CONCATENATE(C20," ",#REF!)</f>
        <v>#REF!</v>
      </c>
      <c r="B20" s="353"/>
      <c r="C20" s="110" t="s">
        <v>87</v>
      </c>
      <c r="D20" s="118" t="s">
        <v>138</v>
      </c>
      <c r="E20" s="165" t="s">
        <v>84</v>
      </c>
      <c r="F20" s="135">
        <f>VLOOKUP(C20,individual!$B$6:$K$45,10,0)</f>
        <v>969</v>
      </c>
      <c r="G20" s="135">
        <f>VLOOKUP(C20,Dobles!$B$6:$K$46,10,0)</f>
        <v>1032</v>
      </c>
      <c r="H20" s="103">
        <f>VLOOKUP(C20,Equipos!$B$5:$K$81,10,0)</f>
        <v>970</v>
      </c>
      <c r="I20" s="156">
        <f>VLOOKUP(C20,'Dobles Mixtos'!$B$5:$K$75,10,0)</f>
        <v>1004</v>
      </c>
      <c r="J20" s="98">
        <f t="shared" si="0"/>
        <v>3975</v>
      </c>
      <c r="K20" s="251">
        <f>SUM(J19:J22)</f>
        <v>17696</v>
      </c>
    </row>
    <row r="21" spans="1:11" ht="12.75">
      <c r="A21" t="e">
        <f>CONCATENATE(C21," ",#REF!)</f>
        <v>#REF!</v>
      </c>
      <c r="B21" s="353"/>
      <c r="C21" s="110" t="s">
        <v>123</v>
      </c>
      <c r="D21" s="118" t="s">
        <v>138</v>
      </c>
      <c r="E21" s="165" t="s">
        <v>84</v>
      </c>
      <c r="F21" s="135">
        <f>VLOOKUP(C21,individual!$B$50:$K$85,10,0)</f>
        <v>1126</v>
      </c>
      <c r="G21" s="135">
        <f>VLOOKUP(C21,Dobles!$B$50:$K$90,10,0)</f>
        <v>1199</v>
      </c>
      <c r="H21" s="103">
        <f>VLOOKUP(C21,Equipos!$B$5:$K$81,10,0)</f>
        <v>1226</v>
      </c>
      <c r="I21" s="156">
        <f>VLOOKUP(C21,'Dobles Mixtos'!$B$5:$K$75,10,0)</f>
        <v>1164</v>
      </c>
      <c r="J21" s="98">
        <f t="shared" si="0"/>
        <v>4715</v>
      </c>
      <c r="K21" s="206">
        <f>SUM(J19:J22)</f>
        <v>17696</v>
      </c>
    </row>
    <row r="22" spans="1:11" ht="13.5" thickBot="1">
      <c r="A22" t="e">
        <f>CONCATENATE(C22," ",#REF!)</f>
        <v>#REF!</v>
      </c>
      <c r="B22" s="354"/>
      <c r="C22" s="111" t="s">
        <v>126</v>
      </c>
      <c r="D22" s="126" t="s">
        <v>138</v>
      </c>
      <c r="E22" s="166" t="s">
        <v>84</v>
      </c>
      <c r="F22" s="57">
        <f>VLOOKUP(C22,individual!$B$50:$K$85,10,0)</f>
        <v>1231</v>
      </c>
      <c r="G22" s="57">
        <f>VLOOKUP(C22,Dobles!$B$50:$K$90,10,0)</f>
        <v>1213</v>
      </c>
      <c r="H22" s="104">
        <f>VLOOKUP(C22,Equipos!$B$5:$K$81,10,0)</f>
        <v>1236</v>
      </c>
      <c r="I22" s="179">
        <f>VLOOKUP(C22,'Dobles Mixtos'!$B$5:$K$75,10,0)</f>
        <v>1233</v>
      </c>
      <c r="J22" s="99">
        <f t="shared" si="0"/>
        <v>4913</v>
      </c>
      <c r="K22" s="207">
        <f>SUM(J19:J22)</f>
        <v>17696</v>
      </c>
    </row>
    <row r="23" spans="1:11" ht="12.75">
      <c r="A23" t="e">
        <f>CONCATENATE(C23," ",#REF!)</f>
        <v>#REF!</v>
      </c>
      <c r="B23" s="352">
        <v>5</v>
      </c>
      <c r="C23" s="109" t="s">
        <v>96</v>
      </c>
      <c r="D23" s="117" t="s">
        <v>136</v>
      </c>
      <c r="E23" s="164" t="s">
        <v>184</v>
      </c>
      <c r="F23" s="56">
        <f>VLOOKUP(C23,individual!$B$6:$K$45,10,0)</f>
        <v>1110</v>
      </c>
      <c r="G23" s="56">
        <f>VLOOKUP(C23,Dobles!$B$6:$K$46,10,0)</f>
        <v>1101</v>
      </c>
      <c r="H23" s="133">
        <f>VLOOKUP(C23,Equipos!$B$5:$K$81,10,0)</f>
        <v>1015</v>
      </c>
      <c r="I23" s="48">
        <f>VLOOKUP(C23,'Dobles Mixtos'!$B$5:$K$75,10,0)</f>
        <v>1138</v>
      </c>
      <c r="J23" s="82">
        <f t="shared" si="0"/>
        <v>4364</v>
      </c>
      <c r="K23" s="253">
        <f>SUM(J23:J26)</f>
        <v>17679</v>
      </c>
    </row>
    <row r="24" spans="1:11" ht="12.75">
      <c r="A24" t="e">
        <f>CONCATENATE(C24," ",#REF!)</f>
        <v>#REF!</v>
      </c>
      <c r="B24" s="353"/>
      <c r="C24" s="110" t="s">
        <v>177</v>
      </c>
      <c r="D24" s="118" t="s">
        <v>136</v>
      </c>
      <c r="E24" s="165" t="s">
        <v>184</v>
      </c>
      <c r="F24" s="135">
        <f>VLOOKUP(C24,individual!$B$6:$K$45,10,0)</f>
        <v>881</v>
      </c>
      <c r="G24" s="135">
        <f>VLOOKUP(C24,Dobles!$B$6:$K$46,10,0)</f>
        <v>1020</v>
      </c>
      <c r="H24" s="103">
        <f>VLOOKUP(C24,Equipos!$B$5:$K$81,10,0)</f>
        <v>1163</v>
      </c>
      <c r="I24" s="156">
        <f>VLOOKUP(C24,'Dobles Mixtos'!$B$5:$K$75,10,0)</f>
        <v>1058</v>
      </c>
      <c r="J24" s="83">
        <f t="shared" si="0"/>
        <v>4122</v>
      </c>
      <c r="K24" s="334">
        <f>SUM(J23:J26)</f>
        <v>17679</v>
      </c>
    </row>
    <row r="25" spans="1:11" ht="12.75">
      <c r="A25" t="e">
        <f>CONCATENATE(C25," ",#REF!)</f>
        <v>#REF!</v>
      </c>
      <c r="B25" s="353"/>
      <c r="C25" s="110" t="s">
        <v>122</v>
      </c>
      <c r="D25" s="118" t="s">
        <v>136</v>
      </c>
      <c r="E25" s="165" t="s">
        <v>184</v>
      </c>
      <c r="F25" s="135">
        <f>VLOOKUP(C25,individual!$B$50:$K$85,10,0)</f>
        <v>1143</v>
      </c>
      <c r="G25" s="135">
        <f>VLOOKUP(C25,Dobles!$B$50:$K$90,10,0)</f>
        <v>1062</v>
      </c>
      <c r="H25" s="103">
        <f>VLOOKUP(C25,Equipos!$B$5:$K$81,10,0)</f>
        <v>1182</v>
      </c>
      <c r="I25" s="156">
        <f>VLOOKUP(C25,'Dobles Mixtos'!$B$5:$K$75,10,0)</f>
        <v>1052</v>
      </c>
      <c r="J25" s="83">
        <f t="shared" si="0"/>
        <v>4439</v>
      </c>
      <c r="K25" s="335">
        <f>SUM(J23:J26)</f>
        <v>17679</v>
      </c>
    </row>
    <row r="26" spans="1:11" ht="13.5" thickBot="1">
      <c r="A26" t="e">
        <f>CONCATENATE(C26," ",#REF!)</f>
        <v>#REF!</v>
      </c>
      <c r="B26" s="354"/>
      <c r="C26" s="111" t="s">
        <v>125</v>
      </c>
      <c r="D26" s="126" t="s">
        <v>136</v>
      </c>
      <c r="E26" s="166" t="s">
        <v>184</v>
      </c>
      <c r="F26" s="57">
        <f>VLOOKUP(C26,individual!$B$50:$K$85,10,0)</f>
        <v>1150</v>
      </c>
      <c r="G26" s="57">
        <f>VLOOKUP(C26,Dobles!$B$50:$K$90,10,0)</f>
        <v>1154</v>
      </c>
      <c r="H26" s="104">
        <f>VLOOKUP(C26,Equipos!$B$5:$K$81,10,0)</f>
        <v>1258</v>
      </c>
      <c r="I26" s="179">
        <f>VLOOKUP(C26,'Dobles Mixtos'!$B$5:$K$75,10,0)</f>
        <v>1192</v>
      </c>
      <c r="J26" s="202">
        <f t="shared" si="0"/>
        <v>4754</v>
      </c>
      <c r="K26" s="336">
        <f>SUM(J23:J26)</f>
        <v>17679</v>
      </c>
    </row>
    <row r="27" spans="1:11" ht="12.75">
      <c r="A27" t="e">
        <f>CONCATENATE(C27," ",#REF!)</f>
        <v>#REF!</v>
      </c>
      <c r="B27" s="352">
        <v>6</v>
      </c>
      <c r="C27" s="109" t="s">
        <v>172</v>
      </c>
      <c r="D27" s="117" t="s">
        <v>142</v>
      </c>
      <c r="E27" s="164" t="s">
        <v>164</v>
      </c>
      <c r="F27" s="56">
        <f>VLOOKUP(C27,individual!$B$6:$K$45,10,0)</f>
        <v>1053</v>
      </c>
      <c r="G27" s="56">
        <f>VLOOKUP(C27,Dobles!$B$6:$K$46,10,0)</f>
        <v>1160</v>
      </c>
      <c r="H27" s="133">
        <f>VLOOKUP(C27,Equipos!$B$5:$K$81,10,0)</f>
        <v>1108</v>
      </c>
      <c r="I27" s="48">
        <f>VLOOKUP(C27,'Dobles Mixtos'!$B$5:$K$75,10,0)</f>
        <v>1129</v>
      </c>
      <c r="J27" s="106">
        <f t="shared" si="0"/>
        <v>4450</v>
      </c>
      <c r="K27" s="252">
        <f>SUM(J27:J30)</f>
        <v>17391</v>
      </c>
    </row>
    <row r="28" spans="1:11" ht="12.75">
      <c r="A28" t="e">
        <f>CONCATENATE(C28," ",#REF!)</f>
        <v>#REF!</v>
      </c>
      <c r="B28" s="353"/>
      <c r="C28" s="110" t="s">
        <v>92</v>
      </c>
      <c r="D28" s="118" t="s">
        <v>142</v>
      </c>
      <c r="E28" s="165" t="s">
        <v>164</v>
      </c>
      <c r="F28" s="135">
        <f>VLOOKUP(C28,individual!$B$6:$K$45,10,0)</f>
        <v>1014</v>
      </c>
      <c r="G28" s="135">
        <f>VLOOKUP(C28,Dobles!$B$6:$K$46,10,0)</f>
        <v>1027</v>
      </c>
      <c r="H28" s="130">
        <f>VLOOKUP(C28,Equipos!$B$5:$K$81,10,0)</f>
        <v>982</v>
      </c>
      <c r="I28" s="97">
        <f>VLOOKUP(C28,'Dobles Mixtos'!$B$5:$K$75,10,0)</f>
        <v>954</v>
      </c>
      <c r="J28" s="98">
        <f t="shared" si="0"/>
        <v>3977</v>
      </c>
      <c r="K28" s="251">
        <f>SUM(J27:J30)</f>
        <v>17391</v>
      </c>
    </row>
    <row r="29" spans="1:11" ht="12.75">
      <c r="A29" t="e">
        <f>CONCATENATE(C29," ",#REF!)</f>
        <v>#REF!</v>
      </c>
      <c r="B29" s="353"/>
      <c r="C29" s="110" t="s">
        <v>129</v>
      </c>
      <c r="D29" s="118" t="s">
        <v>142</v>
      </c>
      <c r="E29" s="165" t="s">
        <v>164</v>
      </c>
      <c r="F29" s="135">
        <f>VLOOKUP(C29,individual!$B$50:$K$85,10,0)</f>
        <v>1083</v>
      </c>
      <c r="G29" s="135">
        <f>VLOOKUP(C29,Dobles!$B$50:$K$90,10,0)</f>
        <v>1070</v>
      </c>
      <c r="H29" s="103">
        <f>VLOOKUP(C29,Equipos!$B$5:$K$81,10,0)</f>
        <v>1150</v>
      </c>
      <c r="I29" s="156">
        <f>VLOOKUP(C29,'Dobles Mixtos'!$B$5:$K$75,10,0)</f>
        <v>1162</v>
      </c>
      <c r="J29" s="98">
        <f t="shared" si="0"/>
        <v>4465</v>
      </c>
      <c r="K29" s="206">
        <f>SUM(J27:J30)</f>
        <v>17391</v>
      </c>
    </row>
    <row r="30" spans="1:11" ht="13.5" thickBot="1">
      <c r="A30" t="e">
        <f>CONCATENATE(C30," ",#REF!)</f>
        <v>#REF!</v>
      </c>
      <c r="B30" s="354"/>
      <c r="C30" s="111" t="s">
        <v>131</v>
      </c>
      <c r="D30" s="126" t="s">
        <v>142</v>
      </c>
      <c r="E30" s="166" t="s">
        <v>164</v>
      </c>
      <c r="F30" s="57">
        <f>VLOOKUP(C30,individual!$B$50:$K$85,10,0)</f>
        <v>1047</v>
      </c>
      <c r="G30" s="57">
        <f>VLOOKUP(C30,Dobles!$B$50:$K$90,10,0)</f>
        <v>1116</v>
      </c>
      <c r="H30" s="104">
        <f>VLOOKUP(C30,Equipos!$B$5:$K$81,10,0)</f>
        <v>1163</v>
      </c>
      <c r="I30" s="179">
        <f>VLOOKUP(C30,'Dobles Mixtos'!$B$5:$K$75,10,0)</f>
        <v>1173</v>
      </c>
      <c r="J30" s="99">
        <f t="shared" si="0"/>
        <v>4499</v>
      </c>
      <c r="K30" s="207">
        <f>SUM(J27:J30)</f>
        <v>17391</v>
      </c>
    </row>
    <row r="31" spans="1:11" ht="12.75">
      <c r="A31" t="e">
        <f>CONCATENATE(C31," ",#REF!)</f>
        <v>#REF!</v>
      </c>
      <c r="B31" s="352">
        <v>7</v>
      </c>
      <c r="C31" s="109" t="s">
        <v>62</v>
      </c>
      <c r="D31" s="117" t="s">
        <v>138</v>
      </c>
      <c r="E31" s="164" t="s">
        <v>59</v>
      </c>
      <c r="F31" s="56">
        <f>VLOOKUP(C31,individual!$B$6:$K$45,10,0)</f>
        <v>1013</v>
      </c>
      <c r="G31" s="56">
        <f>VLOOKUP(C31,Dobles!$B$6:$K$46,10,0)</f>
        <v>1052</v>
      </c>
      <c r="H31" s="133">
        <f>VLOOKUP(C31,Equipos!$B$5:$K$81,10,0)</f>
        <v>1060</v>
      </c>
      <c r="I31" s="48">
        <f>VLOOKUP(C31,'Dobles Mixtos'!$B$5:$K$75,10,0)</f>
        <v>1095</v>
      </c>
      <c r="J31" s="106">
        <f t="shared" si="0"/>
        <v>4220</v>
      </c>
      <c r="K31" s="252">
        <f>SUM(J31:J34)</f>
        <v>17370</v>
      </c>
    </row>
    <row r="32" spans="1:11" ht="12.75">
      <c r="A32" t="e">
        <f>CONCATENATE(C32," ",#REF!)</f>
        <v>#REF!</v>
      </c>
      <c r="B32" s="353"/>
      <c r="C32" s="110" t="s">
        <v>56</v>
      </c>
      <c r="D32" s="118" t="s">
        <v>138</v>
      </c>
      <c r="E32" s="165" t="s">
        <v>59</v>
      </c>
      <c r="F32" s="135">
        <f>VLOOKUP(C32,individual!$B$6:$K$45,10,0)</f>
        <v>956</v>
      </c>
      <c r="G32" s="135">
        <f>VLOOKUP(C32,Dobles!$B$6:$K$46,10,0)</f>
        <v>901</v>
      </c>
      <c r="H32" s="209">
        <f>VLOOKUP(C32,Equipos!$B$5:$K$81,10,0)</f>
        <v>931</v>
      </c>
      <c r="I32" s="211">
        <f>VLOOKUP(C32,'Dobles Mixtos'!$B$5:$K$75,10,0)</f>
        <v>871</v>
      </c>
      <c r="J32" s="145">
        <f t="shared" si="0"/>
        <v>3659</v>
      </c>
      <c r="K32" s="251">
        <f>SUM(J31:J34)</f>
        <v>17370</v>
      </c>
    </row>
    <row r="33" spans="1:11" ht="12.75">
      <c r="A33" t="e">
        <f>CONCATENATE(C33," ",#REF!)</f>
        <v>#REF!</v>
      </c>
      <c r="B33" s="353"/>
      <c r="C33" s="110" t="s">
        <v>103</v>
      </c>
      <c r="D33" s="118" t="s">
        <v>138</v>
      </c>
      <c r="E33" s="165" t="s">
        <v>59</v>
      </c>
      <c r="F33" s="135">
        <f>VLOOKUP(C33,individual!$B$50:$K$85,10,0)</f>
        <v>1315</v>
      </c>
      <c r="G33" s="135">
        <f>VLOOKUP(C33,Dobles!$B$50:$K$90,10,0)</f>
        <v>1162</v>
      </c>
      <c r="H33" s="118">
        <f>VLOOKUP(C33,Equipos!$B$5:$K$81,10,0)</f>
        <v>1176</v>
      </c>
      <c r="I33" s="127">
        <f>VLOOKUP(C33,'Dobles Mixtos'!$B$5:$K$75,10,0)</f>
        <v>1210</v>
      </c>
      <c r="J33" s="110">
        <f t="shared" si="0"/>
        <v>4863</v>
      </c>
      <c r="K33" s="206">
        <f>SUM(J31:J34)</f>
        <v>17370</v>
      </c>
    </row>
    <row r="34" spans="2:11" ht="13.5" thickBot="1">
      <c r="B34" s="354"/>
      <c r="C34" s="111" t="s">
        <v>106</v>
      </c>
      <c r="D34" s="126" t="s">
        <v>138</v>
      </c>
      <c r="E34" s="166" t="s">
        <v>59</v>
      </c>
      <c r="F34" s="57">
        <f>VLOOKUP(C34,individual!$B$50:$K$85,10,0)</f>
        <v>1050</v>
      </c>
      <c r="G34" s="57">
        <f>VLOOKUP(C34,Dobles!$B$50:$K$90,10,0)</f>
        <v>1201</v>
      </c>
      <c r="H34" s="126">
        <f>VLOOKUP(C34,Equipos!$B$5:$K$81,10,0)</f>
        <v>1213</v>
      </c>
      <c r="I34" s="129">
        <f>VLOOKUP(C34,'Dobles Mixtos'!$B$5:$K$75,10,0)</f>
        <v>1164</v>
      </c>
      <c r="J34" s="111">
        <f t="shared" si="0"/>
        <v>4628</v>
      </c>
      <c r="K34" s="207">
        <f>SUM(J31:J34)</f>
        <v>17370</v>
      </c>
    </row>
    <row r="35" spans="2:11" ht="12.75">
      <c r="B35" s="352">
        <v>8</v>
      </c>
      <c r="C35" s="109" t="s">
        <v>95</v>
      </c>
      <c r="D35" s="117" t="s">
        <v>140</v>
      </c>
      <c r="E35" s="164" t="s">
        <v>73</v>
      </c>
      <c r="F35" s="56">
        <f>VLOOKUP(C35,individual!$B$6:$K$45,10,0)</f>
        <v>1091</v>
      </c>
      <c r="G35" s="56">
        <f>VLOOKUP(C35,Dobles!$B$6:$K$46,10,0)</f>
        <v>1113</v>
      </c>
      <c r="H35" s="175">
        <f>VLOOKUP(C35,Equipos!$B$5:$K$81,10,0)</f>
        <v>1060</v>
      </c>
      <c r="I35" s="182">
        <f>VLOOKUP(C35,'Dobles Mixtos'!$B$5:$K$75,10,0)</f>
        <v>1119</v>
      </c>
      <c r="J35" s="109">
        <f t="shared" si="0"/>
        <v>4383</v>
      </c>
      <c r="K35" s="252">
        <f>SUM(J35:J38)</f>
        <v>17338</v>
      </c>
    </row>
    <row r="36" spans="2:11" ht="12.75">
      <c r="B36" s="353"/>
      <c r="C36" s="110" t="s">
        <v>99</v>
      </c>
      <c r="D36" s="118" t="s">
        <v>140</v>
      </c>
      <c r="E36" s="165" t="s">
        <v>73</v>
      </c>
      <c r="F36" s="135">
        <f>VLOOKUP(C36,individual!$B$6:$K$45,10,0)</f>
        <v>853</v>
      </c>
      <c r="G36" s="135">
        <f>VLOOKUP(C36,Dobles!$B$6:$K$46,10,0)</f>
        <v>975</v>
      </c>
      <c r="H36" s="118">
        <f>VLOOKUP(C36,Equipos!$B$5:$K$81,10,0)</f>
        <v>950</v>
      </c>
      <c r="I36" s="127">
        <f>VLOOKUP(C36,'Dobles Mixtos'!$B$5:$K$75,10,0)</f>
        <v>938</v>
      </c>
      <c r="J36" s="110">
        <f t="shared" si="0"/>
        <v>3716</v>
      </c>
      <c r="K36" s="251">
        <f>SUM(J35:J38)</f>
        <v>17338</v>
      </c>
    </row>
    <row r="37" spans="2:11" ht="12.75">
      <c r="B37" s="353"/>
      <c r="C37" s="110" t="s">
        <v>114</v>
      </c>
      <c r="D37" s="118" t="s">
        <v>140</v>
      </c>
      <c r="E37" s="165" t="s">
        <v>73</v>
      </c>
      <c r="F37" s="135">
        <f>VLOOKUP(C37,individual!$B$50:$K$85,10,0)</f>
        <v>1294</v>
      </c>
      <c r="G37" s="135">
        <f>VLOOKUP(C37,Dobles!$B$50:$K$90,10,0)</f>
        <v>1165</v>
      </c>
      <c r="H37" s="118">
        <f>VLOOKUP(C37,Equipos!$B$5:$K$81,10,0)</f>
        <v>1121</v>
      </c>
      <c r="I37" s="127">
        <f>VLOOKUP(C37,'Dobles Mixtos'!$B$5:$K$75,10,0)</f>
        <v>1156</v>
      </c>
      <c r="J37" s="110">
        <f t="shared" si="0"/>
        <v>4736</v>
      </c>
      <c r="K37" s="206">
        <f>SUM(J35:J38)</f>
        <v>17338</v>
      </c>
    </row>
    <row r="38" spans="2:11" ht="13.5" thickBot="1">
      <c r="B38" s="354"/>
      <c r="C38" s="111" t="s">
        <v>117</v>
      </c>
      <c r="D38" s="126" t="s">
        <v>140</v>
      </c>
      <c r="E38" s="166" t="s">
        <v>73</v>
      </c>
      <c r="F38" s="57">
        <f>VLOOKUP(C38,individual!$B$50:$K$85,10,0)</f>
        <v>1103</v>
      </c>
      <c r="G38" s="57">
        <f>VLOOKUP(C38,Dobles!$B$50:$K$90,10,0)</f>
        <v>1098</v>
      </c>
      <c r="H38" s="126">
        <f>VLOOKUP(C38,Equipos!$B$5:$K$81,10,0)</f>
        <v>1226</v>
      </c>
      <c r="I38" s="129">
        <f>VLOOKUP(C38,'Dobles Mixtos'!$B$5:$K$75,10,0)</f>
        <v>1076</v>
      </c>
      <c r="J38" s="111">
        <f t="shared" si="0"/>
        <v>4503</v>
      </c>
      <c r="K38" s="207">
        <f>SUM(J35:J38)</f>
        <v>17338</v>
      </c>
    </row>
    <row r="39" spans="2:11" ht="12.75">
      <c r="B39" s="352">
        <v>9</v>
      </c>
      <c r="C39" s="109" t="s">
        <v>93</v>
      </c>
      <c r="D39" s="117" t="s">
        <v>139</v>
      </c>
      <c r="E39" s="164" t="s">
        <v>66</v>
      </c>
      <c r="F39" s="56">
        <f>VLOOKUP(C39,individual!$B$6:$K$45,10,0)</f>
        <v>1025</v>
      </c>
      <c r="G39" s="56">
        <f>VLOOKUP(C39,Dobles!$B$6:$K$46,10,0)</f>
        <v>941</v>
      </c>
      <c r="H39" s="175">
        <f>VLOOKUP(C39,Equipos!$B$5:$K$81,10,0)</f>
        <v>957</v>
      </c>
      <c r="I39" s="182">
        <f>VLOOKUP(C39,'Dobles Mixtos'!$B$5:$K$75,10,0)</f>
        <v>1005</v>
      </c>
      <c r="J39" s="109">
        <f aca="true" t="shared" si="1" ref="J39:J70">SUM(F39:I39)</f>
        <v>3928</v>
      </c>
      <c r="K39" s="252">
        <f>SUM(J39:J42)</f>
        <v>17226</v>
      </c>
    </row>
    <row r="40" spans="2:11" ht="12.75">
      <c r="B40" s="353"/>
      <c r="C40" s="110" t="s">
        <v>90</v>
      </c>
      <c r="D40" s="118" t="s">
        <v>139</v>
      </c>
      <c r="E40" s="165" t="s">
        <v>66</v>
      </c>
      <c r="F40" s="135">
        <f>VLOOKUP(C40,individual!$B$6:$K$45,10,0)</f>
        <v>1017</v>
      </c>
      <c r="G40" s="135">
        <f>VLOOKUP(C40,Dobles!$B$6:$K$46,10,0)</f>
        <v>1081</v>
      </c>
      <c r="H40" s="161">
        <f>VLOOKUP(C40,Equipos!$B$5:$K$81,10,0)</f>
        <v>996</v>
      </c>
      <c r="I40" s="148">
        <f>VLOOKUP(C40,'Dobles Mixtos'!$B$5:$K$75,10,0)</f>
        <v>1107</v>
      </c>
      <c r="J40" s="110">
        <f t="shared" si="1"/>
        <v>4201</v>
      </c>
      <c r="K40" s="251">
        <f>SUM(J39:J42)</f>
        <v>17226</v>
      </c>
    </row>
    <row r="41" spans="2:11" ht="12.75">
      <c r="B41" s="353"/>
      <c r="C41" s="110" t="s">
        <v>130</v>
      </c>
      <c r="D41" s="118" t="s">
        <v>139</v>
      </c>
      <c r="E41" s="165" t="s">
        <v>66</v>
      </c>
      <c r="F41" s="135">
        <f>VLOOKUP(C41,individual!$B$50:$K$85,10,0)</f>
        <v>1293</v>
      </c>
      <c r="G41" s="135">
        <f>VLOOKUP(C41,Dobles!$B$50:$K$90,10,0)</f>
        <v>1113</v>
      </c>
      <c r="H41" s="118">
        <f>VLOOKUP(C41,Equipos!$B$5:$K$81,10,0)</f>
        <v>1056</v>
      </c>
      <c r="I41" s="127">
        <f>VLOOKUP(C41,'Dobles Mixtos'!$B$5:$K$75,10,0)</f>
        <v>1105</v>
      </c>
      <c r="J41" s="110">
        <f t="shared" si="1"/>
        <v>4567</v>
      </c>
      <c r="K41" s="206">
        <f>SUM(J39:J42)</f>
        <v>17226</v>
      </c>
    </row>
    <row r="42" spans="2:11" ht="13.5" thickBot="1">
      <c r="B42" s="354"/>
      <c r="C42" s="111" t="s">
        <v>132</v>
      </c>
      <c r="D42" s="126" t="s">
        <v>139</v>
      </c>
      <c r="E42" s="166" t="s">
        <v>66</v>
      </c>
      <c r="F42" s="57">
        <f>VLOOKUP(C42,individual!$B$50:$K$85,10,0)</f>
        <v>1075</v>
      </c>
      <c r="G42" s="57">
        <f>VLOOKUP(C42,Dobles!$B$50:$K$90,10,0)</f>
        <v>1156</v>
      </c>
      <c r="H42" s="126">
        <f>VLOOKUP(C42,Equipos!$B$5:$K$81,10,0)</f>
        <v>1144</v>
      </c>
      <c r="I42" s="129">
        <f>VLOOKUP(C42,'Dobles Mixtos'!$B$5:$K$75,10,0)</f>
        <v>1155</v>
      </c>
      <c r="J42" s="111">
        <f t="shared" si="1"/>
        <v>4530</v>
      </c>
      <c r="K42" s="207">
        <f>SUM(J39:J42)</f>
        <v>17226</v>
      </c>
    </row>
    <row r="43" spans="2:11" ht="12.75">
      <c r="B43" s="352">
        <v>10</v>
      </c>
      <c r="C43" s="109" t="s">
        <v>94</v>
      </c>
      <c r="D43" s="117" t="s">
        <v>137</v>
      </c>
      <c r="E43" s="164" t="s">
        <v>72</v>
      </c>
      <c r="F43" s="56">
        <f>VLOOKUP(C43,individual!$B$6:$K$45,10,0)</f>
        <v>1072</v>
      </c>
      <c r="G43" s="56">
        <f>VLOOKUP(C43,Dobles!$B$6:$K$46,10,0)</f>
        <v>1036</v>
      </c>
      <c r="H43" s="175">
        <f>VLOOKUP(C43,Equipos!$B$5:$K$81,10,0)</f>
        <v>1112</v>
      </c>
      <c r="I43" s="182">
        <f>VLOOKUP(C43,'Dobles Mixtos'!$B$5:$K$75,10,0)</f>
        <v>1022</v>
      </c>
      <c r="J43" s="109">
        <f t="shared" si="1"/>
        <v>4242</v>
      </c>
      <c r="K43" s="252">
        <f>SUM(J43:J46)</f>
        <v>17190</v>
      </c>
    </row>
    <row r="44" spans="2:11" ht="12.75">
      <c r="B44" s="353"/>
      <c r="C44" s="110" t="s">
        <v>97</v>
      </c>
      <c r="D44" s="118" t="s">
        <v>137</v>
      </c>
      <c r="E44" s="165" t="s">
        <v>72</v>
      </c>
      <c r="F44" s="135">
        <f>VLOOKUP(C44,individual!$B$6:$K$45,10,0)</f>
        <v>993</v>
      </c>
      <c r="G44" s="135">
        <f>VLOOKUP(C44,Dobles!$B$6:$K$46,10,0)</f>
        <v>981</v>
      </c>
      <c r="H44" s="161">
        <f>VLOOKUP(C44,Equipos!$B$5:$K$81,10,0)</f>
        <v>940</v>
      </c>
      <c r="I44" s="148">
        <f>VLOOKUP(C44,'Dobles Mixtos'!$B$5:$K$75,10,0)</f>
        <v>1027</v>
      </c>
      <c r="J44" s="110">
        <f t="shared" si="1"/>
        <v>3941</v>
      </c>
      <c r="K44" s="251">
        <f>SUM(J43:J46)</f>
        <v>17190</v>
      </c>
    </row>
    <row r="45" spans="2:11" ht="12.75">
      <c r="B45" s="353"/>
      <c r="C45" s="110" t="s">
        <v>112</v>
      </c>
      <c r="D45" s="118" t="s">
        <v>137</v>
      </c>
      <c r="E45" s="165" t="s">
        <v>72</v>
      </c>
      <c r="F45" s="135">
        <f>VLOOKUP(C45,individual!$B$50:$K$85,10,0)</f>
        <v>1192</v>
      </c>
      <c r="G45" s="135">
        <f>VLOOKUP(C45,Dobles!$B$50:$K$90,10,0)</f>
        <v>1076</v>
      </c>
      <c r="H45" s="118">
        <f>VLOOKUP(C45,Equipos!$B$5:$K$81,10,0)</f>
        <v>1155</v>
      </c>
      <c r="I45" s="127">
        <f>VLOOKUP(C45,'Dobles Mixtos'!$B$5:$K$75,10,0)</f>
        <v>1074</v>
      </c>
      <c r="J45" s="110">
        <f t="shared" si="1"/>
        <v>4497</v>
      </c>
      <c r="K45" s="206">
        <f>SUM(J43:J46)</f>
        <v>17190</v>
      </c>
    </row>
    <row r="46" spans="2:11" ht="13.5" thickBot="1">
      <c r="B46" s="354"/>
      <c r="C46" s="111" t="s">
        <v>115</v>
      </c>
      <c r="D46" s="126" t="s">
        <v>137</v>
      </c>
      <c r="E46" s="166" t="s">
        <v>72</v>
      </c>
      <c r="F46" s="57">
        <f>VLOOKUP(C46,individual!$B$50:$K$85,10,0)</f>
        <v>1168</v>
      </c>
      <c r="G46" s="57">
        <f>VLOOKUP(C46,Dobles!$B$50:$K$90,10,0)</f>
        <v>1067</v>
      </c>
      <c r="H46" s="126">
        <f>VLOOKUP(C46,Equipos!$B$5:$K$81,10,0)</f>
        <v>1085</v>
      </c>
      <c r="I46" s="129">
        <f>VLOOKUP(C46,'Dobles Mixtos'!$B$5:$K$75,10,0)</f>
        <v>1190</v>
      </c>
      <c r="J46" s="111">
        <f t="shared" si="1"/>
        <v>4510</v>
      </c>
      <c r="K46" s="207">
        <f>SUM(J43:J46)</f>
        <v>17190</v>
      </c>
    </row>
    <row r="47" spans="2:11" ht="12.75">
      <c r="B47" s="352">
        <v>11</v>
      </c>
      <c r="C47" s="109" t="s">
        <v>86</v>
      </c>
      <c r="D47" s="117" t="s">
        <v>137</v>
      </c>
      <c r="E47" s="164" t="s">
        <v>85</v>
      </c>
      <c r="F47" s="56">
        <f>VLOOKUP(C47,individual!$B$6:$K$45,10,0)</f>
        <v>1063</v>
      </c>
      <c r="G47" s="56">
        <f>VLOOKUP(C47,Dobles!$B$6:$K$46,10,0)</f>
        <v>985</v>
      </c>
      <c r="H47" s="175">
        <f>VLOOKUP(C47,Equipos!$B$5:$K$81,10,0)</f>
        <v>1034</v>
      </c>
      <c r="I47" s="182">
        <f>VLOOKUP(C47,'Dobles Mixtos'!$B$5:$K$75,10,0)</f>
        <v>924</v>
      </c>
      <c r="J47" s="213">
        <f t="shared" si="1"/>
        <v>4006</v>
      </c>
      <c r="K47" s="252">
        <f>SUM(J47:J50)</f>
        <v>17164</v>
      </c>
    </row>
    <row r="48" spans="2:11" ht="12.75">
      <c r="B48" s="353"/>
      <c r="C48" s="110" t="s">
        <v>88</v>
      </c>
      <c r="D48" s="118" t="s">
        <v>137</v>
      </c>
      <c r="E48" s="165" t="s">
        <v>85</v>
      </c>
      <c r="F48" s="135">
        <f>VLOOKUP(C48,individual!$B$6:$K$45,10,0)</f>
        <v>1006</v>
      </c>
      <c r="G48" s="135">
        <f>VLOOKUP(C48,Dobles!$B$6:$K$46,10,0)</f>
        <v>1036</v>
      </c>
      <c r="H48" s="161">
        <f>VLOOKUP(C48,Equipos!$B$5:$K$81,10,0)</f>
        <v>1072</v>
      </c>
      <c r="I48" s="148">
        <f>VLOOKUP(C48,'Dobles Mixtos'!$B$5:$K$75,10,0)</f>
        <v>1082</v>
      </c>
      <c r="J48" s="110">
        <f t="shared" si="1"/>
        <v>4196</v>
      </c>
      <c r="K48" s="251">
        <f>SUM(J47:J50)</f>
        <v>17164</v>
      </c>
    </row>
    <row r="49" spans="2:11" ht="12.75">
      <c r="B49" s="353"/>
      <c r="C49" s="110" t="s">
        <v>124</v>
      </c>
      <c r="D49" s="118" t="s">
        <v>137</v>
      </c>
      <c r="E49" s="165" t="s">
        <v>85</v>
      </c>
      <c r="F49" s="135">
        <f>VLOOKUP(C49,individual!$B$50:$K$85,10,0)</f>
        <v>1135</v>
      </c>
      <c r="G49" s="135">
        <f>VLOOKUP(C49,Dobles!$B$50:$K$90,10,0)</f>
        <v>1119</v>
      </c>
      <c r="H49" s="118">
        <f>VLOOKUP(C49,Equipos!$B$5:$K$81,10,0)</f>
        <v>1086</v>
      </c>
      <c r="I49" s="127">
        <f>VLOOKUP(C49,'Dobles Mixtos'!$B$5:$K$75,10,0)</f>
        <v>1111</v>
      </c>
      <c r="J49" s="110">
        <f t="shared" si="1"/>
        <v>4451</v>
      </c>
      <c r="K49" s="206">
        <f>SUM(J47:J50)</f>
        <v>17164</v>
      </c>
    </row>
    <row r="50" spans="2:11" ht="13.5" thickBot="1">
      <c r="B50" s="354"/>
      <c r="C50" s="111" t="s">
        <v>127</v>
      </c>
      <c r="D50" s="126" t="s">
        <v>137</v>
      </c>
      <c r="E50" s="166" t="s">
        <v>85</v>
      </c>
      <c r="F50" s="57">
        <f>VLOOKUP(C50,individual!$B$50:$K$85,10,0)</f>
        <v>1180</v>
      </c>
      <c r="G50" s="57">
        <f>VLOOKUP(C50,Dobles!$B$50:$K$90,10,0)</f>
        <v>1117</v>
      </c>
      <c r="H50" s="126">
        <f>VLOOKUP(C50,Equipos!$B$5:$K$81,10,0)</f>
        <v>1156</v>
      </c>
      <c r="I50" s="129">
        <f>VLOOKUP(C50,'Dobles Mixtos'!$B$5:$K$75,10,0)</f>
        <v>1058</v>
      </c>
      <c r="J50" s="111">
        <f t="shared" si="1"/>
        <v>4511</v>
      </c>
      <c r="K50" s="207">
        <f>SUM(J47:J50)</f>
        <v>17164</v>
      </c>
    </row>
    <row r="51" spans="2:11" ht="12.75">
      <c r="B51" s="352">
        <v>12</v>
      </c>
      <c r="C51" s="176" t="s">
        <v>98</v>
      </c>
      <c r="D51" s="177" t="s">
        <v>135</v>
      </c>
      <c r="E51" s="178" t="s">
        <v>74</v>
      </c>
      <c r="F51" s="155">
        <f>VLOOKUP(C51,individual!$B$6:$K$45,10,0)</f>
        <v>1020</v>
      </c>
      <c r="G51" s="155">
        <f>VLOOKUP(C51,Dobles!$B$6:$K$46,10,0)</f>
        <v>941</v>
      </c>
      <c r="H51" s="181">
        <f>VLOOKUP(C51,Equipos!$B$5:$K$81,10,0)</f>
        <v>949</v>
      </c>
      <c r="I51" s="174">
        <f>VLOOKUP(C51,'Dobles Mixtos'!$B$5:$K$75,10,0)</f>
        <v>952</v>
      </c>
      <c r="J51" s="176">
        <f t="shared" si="1"/>
        <v>3862</v>
      </c>
      <c r="K51" s="252">
        <f>SUM(J51:J54)</f>
        <v>16982</v>
      </c>
    </row>
    <row r="52" spans="2:11" ht="12.75">
      <c r="B52" s="353"/>
      <c r="C52" s="110" t="s">
        <v>147</v>
      </c>
      <c r="D52" s="118" t="s">
        <v>135</v>
      </c>
      <c r="E52" s="165" t="s">
        <v>74</v>
      </c>
      <c r="F52" s="135">
        <f>VLOOKUP(C52,individual!$B$6:$K$45,10,0)</f>
        <v>1008</v>
      </c>
      <c r="G52" s="135">
        <f>VLOOKUP(C52,Dobles!$B$6:$K$46,10,0)</f>
        <v>1041</v>
      </c>
      <c r="H52" s="161">
        <f>VLOOKUP(C52,Equipos!$B$5:$K$81,10,0)</f>
        <v>1066</v>
      </c>
      <c r="I52" s="148">
        <f>VLOOKUP(C52,'Dobles Mixtos'!$B$5:$K$75,10,0)</f>
        <v>1059</v>
      </c>
      <c r="J52" s="110">
        <f t="shared" si="1"/>
        <v>4174</v>
      </c>
      <c r="K52" s="251">
        <f>SUM(J51:J54)</f>
        <v>16982</v>
      </c>
    </row>
    <row r="53" spans="2:11" ht="12.75">
      <c r="B53" s="353"/>
      <c r="C53" s="110" t="s">
        <v>113</v>
      </c>
      <c r="D53" s="118" t="s">
        <v>135</v>
      </c>
      <c r="E53" s="165" t="s">
        <v>74</v>
      </c>
      <c r="F53" s="135">
        <f>VLOOKUP(C53,individual!$B$50:$K$85,10,0)</f>
        <v>1092</v>
      </c>
      <c r="G53" s="135">
        <f>VLOOKUP(C53,Dobles!$B$50:$K$90,10,0)</f>
        <v>1202</v>
      </c>
      <c r="H53" s="118">
        <f>VLOOKUP(C53,Equipos!$B$5:$K$81,10,0)</f>
        <v>1179</v>
      </c>
      <c r="I53" s="127">
        <f>VLOOKUP(C53,'Dobles Mixtos'!$B$5:$K$75,10,0)</f>
        <v>1071</v>
      </c>
      <c r="J53" s="110">
        <f t="shared" si="1"/>
        <v>4544</v>
      </c>
      <c r="K53" s="206">
        <f>SUM(J51:J54)</f>
        <v>16982</v>
      </c>
    </row>
    <row r="54" spans="2:11" ht="13.5" thickBot="1">
      <c r="B54" s="354"/>
      <c r="C54" s="112" t="s">
        <v>116</v>
      </c>
      <c r="D54" s="119" t="s">
        <v>135</v>
      </c>
      <c r="E54" s="173" t="s">
        <v>74</v>
      </c>
      <c r="F54" s="184">
        <f>VLOOKUP(C54,individual!$B$50:$K$85,10,0)</f>
        <v>1060</v>
      </c>
      <c r="G54" s="184">
        <f>VLOOKUP(C54,Dobles!$B$50:$K$90,10,0)</f>
        <v>1198</v>
      </c>
      <c r="H54" s="119">
        <f>VLOOKUP(C54,Equipos!$B$5:$K$81,10,0)</f>
        <v>1113</v>
      </c>
      <c r="I54" s="128">
        <f>VLOOKUP(C54,'Dobles Mixtos'!$B$5:$K$75,10,0)</f>
        <v>1031</v>
      </c>
      <c r="J54" s="112">
        <f t="shared" si="1"/>
        <v>4402</v>
      </c>
      <c r="K54" s="207">
        <f>SUM(J51:J54)</f>
        <v>16982</v>
      </c>
    </row>
    <row r="55" spans="2:11" ht="12.75">
      <c r="B55" s="352">
        <v>13</v>
      </c>
      <c r="C55" s="109" t="s">
        <v>61</v>
      </c>
      <c r="D55" s="117" t="s">
        <v>138</v>
      </c>
      <c r="E55" s="164" t="s">
        <v>58</v>
      </c>
      <c r="F55" s="203">
        <f>VLOOKUP(C55,individual!$B$6:$K$45,10,0)</f>
        <v>997</v>
      </c>
      <c r="G55" s="56">
        <f>VLOOKUP(C55,Dobles!$B$6:$K$46,10,0)</f>
        <v>902</v>
      </c>
      <c r="H55" s="175">
        <f>VLOOKUP(C55,Equipos!$B$5:$K$81,10,0)</f>
        <v>989</v>
      </c>
      <c r="I55" s="182">
        <f>VLOOKUP(C55,'Dobles Mixtos'!$B$5:$K$75,10,0)</f>
        <v>917</v>
      </c>
      <c r="J55" s="109">
        <f t="shared" si="1"/>
        <v>3805</v>
      </c>
      <c r="K55" s="252">
        <f>SUM(J55:J58)</f>
        <v>16943</v>
      </c>
    </row>
    <row r="56" spans="2:11" ht="12.75">
      <c r="B56" s="353"/>
      <c r="C56" s="110" t="s">
        <v>55</v>
      </c>
      <c r="D56" s="118" t="s">
        <v>138</v>
      </c>
      <c r="E56" s="165" t="s">
        <v>58</v>
      </c>
      <c r="F56" s="204">
        <f>VLOOKUP(C56,individual!$B$6:$K$45,10,0)</f>
        <v>972</v>
      </c>
      <c r="G56" s="135">
        <f>VLOOKUP(C56,Dobles!$B$6:$K$46,10,0)</f>
        <v>968</v>
      </c>
      <c r="H56" s="161">
        <f>VLOOKUP(C56,Equipos!$B$5:$K$81,10,0)</f>
        <v>930</v>
      </c>
      <c r="I56" s="148">
        <f>VLOOKUP(C56,'Dobles Mixtos'!$B$5:$K$75,10,0)</f>
        <v>947</v>
      </c>
      <c r="J56" s="110">
        <f t="shared" si="1"/>
        <v>3817</v>
      </c>
      <c r="K56" s="251">
        <f>SUM(J55:J58)</f>
        <v>16943</v>
      </c>
    </row>
    <row r="57" spans="2:11" ht="12.75">
      <c r="B57" s="353"/>
      <c r="C57" s="110" t="s">
        <v>102</v>
      </c>
      <c r="D57" s="118" t="s">
        <v>138</v>
      </c>
      <c r="E57" s="165" t="s">
        <v>58</v>
      </c>
      <c r="F57" s="204">
        <f>VLOOKUP(C57,individual!$B$50:$K$85,10,0)</f>
        <v>1327</v>
      </c>
      <c r="G57" s="135">
        <f>VLOOKUP(C57,Dobles!$B$50:$K$90,10,0)</f>
        <v>1170</v>
      </c>
      <c r="H57" s="118">
        <f>VLOOKUP(C57,Equipos!$B$5:$K$81,10,0)</f>
        <v>1134</v>
      </c>
      <c r="I57" s="127">
        <f>VLOOKUP(C57,'Dobles Mixtos'!$B$5:$K$75,10,0)</f>
        <v>1266</v>
      </c>
      <c r="J57" s="110">
        <f t="shared" si="1"/>
        <v>4897</v>
      </c>
      <c r="K57" s="206">
        <f>SUM(J55:J58)</f>
        <v>16943</v>
      </c>
    </row>
    <row r="58" spans="2:11" ht="13.5" thickBot="1">
      <c r="B58" s="354"/>
      <c r="C58" s="111" t="s">
        <v>105</v>
      </c>
      <c r="D58" s="126" t="s">
        <v>138</v>
      </c>
      <c r="E58" s="166" t="s">
        <v>58</v>
      </c>
      <c r="F58" s="205">
        <f>VLOOKUP(C58,individual!$B$50:$K$85,10,0)</f>
        <v>1123</v>
      </c>
      <c r="G58" s="57">
        <f>VLOOKUP(C58,Dobles!$B$50:$K$90,10,0)</f>
        <v>1028</v>
      </c>
      <c r="H58" s="126">
        <f>VLOOKUP(C58,Equipos!$B$5:$K$81,10,0)</f>
        <v>1085</v>
      </c>
      <c r="I58" s="129">
        <f>VLOOKUP(C58,'Dobles Mixtos'!$B$5:$K$75,10,0)</f>
        <v>1188</v>
      </c>
      <c r="J58" s="111">
        <f t="shared" si="1"/>
        <v>4424</v>
      </c>
      <c r="K58" s="207">
        <f>SUM(J55:J58)</f>
        <v>16943</v>
      </c>
    </row>
    <row r="59" spans="2:11" ht="12.75">
      <c r="B59" s="352">
        <v>14</v>
      </c>
      <c r="C59" s="109" t="s">
        <v>133</v>
      </c>
      <c r="D59" s="117" t="s">
        <v>143</v>
      </c>
      <c r="E59" s="164" t="s">
        <v>75</v>
      </c>
      <c r="F59" s="56">
        <f>VLOOKUP(C59,individual!$B$6:$K$45,10,0)</f>
        <v>1074</v>
      </c>
      <c r="G59" s="56">
        <f>VLOOKUP(C59,Dobles!$B$6:$K$46,10,0)</f>
        <v>1084</v>
      </c>
      <c r="H59" s="175">
        <f>VLOOKUP(C59,Equipos!$B$5:$K$81,10,0)</f>
        <v>1091</v>
      </c>
      <c r="I59" s="182">
        <f>VLOOKUP(C59,'Dobles Mixtos'!$B$5:$K$80,10,0)</f>
        <v>983</v>
      </c>
      <c r="J59" s="109">
        <f t="shared" si="1"/>
        <v>4232</v>
      </c>
      <c r="K59" s="252">
        <f>SUM(J59:J62)</f>
        <v>16821</v>
      </c>
    </row>
    <row r="60" spans="2:11" ht="12.75">
      <c r="B60" s="353"/>
      <c r="C60" s="110" t="s">
        <v>155</v>
      </c>
      <c r="D60" s="118" t="s">
        <v>143</v>
      </c>
      <c r="E60" s="165" t="s">
        <v>75</v>
      </c>
      <c r="F60" s="135">
        <f>VLOOKUP(C60,individual!$B$50:$K$85,10,0)</f>
        <v>1003</v>
      </c>
      <c r="G60" s="135">
        <f>VLOOKUP(C60,Dobles!$B$50:$K$90,10,0)</f>
        <v>1115</v>
      </c>
      <c r="H60" s="161">
        <f>VLOOKUP(C60,Equipos!$B$5:$K$81,10,0)</f>
        <v>1118</v>
      </c>
      <c r="I60" s="127">
        <f>VLOOKUP(C60,'Dobles Mixtos'!$B$5:$K$80,10,0)</f>
        <v>1159</v>
      </c>
      <c r="J60" s="110">
        <f t="shared" si="1"/>
        <v>4395</v>
      </c>
      <c r="K60" s="251">
        <f>SUM(J59:J62)</f>
        <v>16821</v>
      </c>
    </row>
    <row r="61" spans="2:11" ht="12.75">
      <c r="B61" s="353"/>
      <c r="C61" s="110" t="s">
        <v>157</v>
      </c>
      <c r="D61" s="118" t="s">
        <v>143</v>
      </c>
      <c r="E61" s="165" t="s">
        <v>75</v>
      </c>
      <c r="F61" s="135">
        <f>VLOOKUP(C61,individual!$B$50:$K$85,10,0)</f>
        <v>1027</v>
      </c>
      <c r="G61" s="135">
        <f>VLOOKUP(C61,Dobles!$B$50:$K$90,10,0)</f>
        <v>992</v>
      </c>
      <c r="H61" s="118">
        <f>VLOOKUP(C61,Equipos!$B$5:$K$81,10,0)</f>
        <v>1146</v>
      </c>
      <c r="I61" s="127">
        <f>VLOOKUP(C61,'Dobles Mixtos'!$B$5:$K$80,10,0)</f>
        <v>1027</v>
      </c>
      <c r="J61" s="110">
        <f t="shared" si="1"/>
        <v>4192</v>
      </c>
      <c r="K61" s="206">
        <f>SUM(J59:J62)</f>
        <v>16821</v>
      </c>
    </row>
    <row r="62" spans="2:11" ht="13.5" thickBot="1">
      <c r="B62" s="354"/>
      <c r="C62" s="111" t="s">
        <v>79</v>
      </c>
      <c r="D62" s="126" t="s">
        <v>143</v>
      </c>
      <c r="E62" s="166" t="s">
        <v>75</v>
      </c>
      <c r="F62" s="57">
        <f>VLOOKUP(C62,individual!$B$50:$K$87,10,0)</f>
        <v>990</v>
      </c>
      <c r="G62" s="57">
        <f>VLOOKUP(C62,Dobles!$B$6:$K$46,10,0)</f>
        <v>929</v>
      </c>
      <c r="H62" s="126">
        <f>VLOOKUP(C62,Equipos!$B$5:$K$81,10,0)</f>
        <v>1066</v>
      </c>
      <c r="I62" s="129">
        <f>VLOOKUP(C62,'Dobles Mixtos'!$B$5:$K$80,10,0)</f>
        <v>1017</v>
      </c>
      <c r="J62" s="111">
        <f t="shared" si="1"/>
        <v>4002</v>
      </c>
      <c r="K62" s="207">
        <f>SUM(J59:J62)</f>
        <v>16821</v>
      </c>
    </row>
    <row r="63" spans="2:11" ht="12.75">
      <c r="B63" s="352">
        <v>15</v>
      </c>
      <c r="C63" s="109" t="s">
        <v>76</v>
      </c>
      <c r="D63" s="117" t="s">
        <v>136</v>
      </c>
      <c r="E63" s="164" t="s">
        <v>77</v>
      </c>
      <c r="F63" s="56">
        <f>VLOOKUP(C63,individual!$B$6:$K$45,10,0)</f>
        <v>970</v>
      </c>
      <c r="G63" s="56">
        <f>VLOOKUP(C63,Dobles!$B$6:$K$46,10,0)</f>
        <v>954</v>
      </c>
      <c r="H63" s="175">
        <f>VLOOKUP(C63,Equipos!$B$5:$K$81,10,0)</f>
        <v>942</v>
      </c>
      <c r="I63" s="182">
        <f>VLOOKUP(C63,'Dobles Mixtos'!$B$5:$K$75,10,0)</f>
        <v>969</v>
      </c>
      <c r="J63" s="109">
        <f t="shared" si="1"/>
        <v>3835</v>
      </c>
      <c r="K63" s="252">
        <f>SUM(J63:J66)</f>
        <v>16802</v>
      </c>
    </row>
    <row r="64" spans="2:11" ht="12.75">
      <c r="B64" s="353"/>
      <c r="C64" s="110" t="s">
        <v>80</v>
      </c>
      <c r="D64" s="118" t="s">
        <v>136</v>
      </c>
      <c r="E64" s="165" t="s">
        <v>77</v>
      </c>
      <c r="F64" s="135">
        <f>VLOOKUP(C64,individual!$B$6:$K$45,10,0)</f>
        <v>915</v>
      </c>
      <c r="G64" s="135">
        <f>VLOOKUP(C64,Dobles!$B$6:$K$46,10,0)</f>
        <v>861</v>
      </c>
      <c r="H64" s="161">
        <f>VLOOKUP(C64,Equipos!$B$5:$K$81,10,0)</f>
        <v>849</v>
      </c>
      <c r="I64" s="148">
        <f>VLOOKUP(C64,'Dobles Mixtos'!$B$5:$K$75,10,0)</f>
        <v>997</v>
      </c>
      <c r="J64" s="110">
        <f t="shared" si="1"/>
        <v>3622</v>
      </c>
      <c r="K64" s="251">
        <f>SUM(J63:J66)</f>
        <v>16802</v>
      </c>
    </row>
    <row r="65" spans="2:11" ht="12.75">
      <c r="B65" s="353"/>
      <c r="C65" s="110" t="s">
        <v>118</v>
      </c>
      <c r="D65" s="118" t="s">
        <v>136</v>
      </c>
      <c r="E65" s="165" t="s">
        <v>77</v>
      </c>
      <c r="F65" s="135">
        <f>VLOOKUP(C65,individual!$B$50:$K$85,10,0)</f>
        <v>1175</v>
      </c>
      <c r="G65" s="135">
        <f>VLOOKUP(C65,Dobles!$B$50:$K$90,10,0)</f>
        <v>1168</v>
      </c>
      <c r="H65" s="118">
        <f>VLOOKUP(C65,Equipos!$B$5:$K$81,10,0)</f>
        <v>1136</v>
      </c>
      <c r="I65" s="127">
        <f>VLOOKUP(C65,'Dobles Mixtos'!$B$5:$K$75,10,0)</f>
        <v>1170</v>
      </c>
      <c r="J65" s="110">
        <f t="shared" si="1"/>
        <v>4649</v>
      </c>
      <c r="K65" s="206">
        <f>SUM(J63:J66)</f>
        <v>16802</v>
      </c>
    </row>
    <row r="66" spans="2:11" ht="13.5" thickBot="1">
      <c r="B66" s="354"/>
      <c r="C66" s="111" t="s">
        <v>120</v>
      </c>
      <c r="D66" s="126" t="s">
        <v>136</v>
      </c>
      <c r="E66" s="166" t="s">
        <v>77</v>
      </c>
      <c r="F66" s="57">
        <f>VLOOKUP(C66,individual!$B$50:$K$85,10,0)</f>
        <v>1149</v>
      </c>
      <c r="G66" s="57">
        <f>VLOOKUP(C66,Dobles!$B$50:$K$90,10,0)</f>
        <v>1109</v>
      </c>
      <c r="H66" s="126">
        <f>VLOOKUP(C66,Equipos!$B$5:$K$81,10,0)</f>
        <v>1183</v>
      </c>
      <c r="I66" s="129">
        <f>VLOOKUP(C66,'Dobles Mixtos'!$B$5:$K$75,10,0)</f>
        <v>1255</v>
      </c>
      <c r="J66" s="111">
        <f t="shared" si="1"/>
        <v>4696</v>
      </c>
      <c r="K66" s="207">
        <f>SUM(J63:J66)</f>
        <v>16802</v>
      </c>
    </row>
    <row r="67" spans="2:11" ht="12.75">
      <c r="B67" s="352">
        <v>16</v>
      </c>
      <c r="C67" s="109" t="s">
        <v>70</v>
      </c>
      <c r="D67" s="117" t="s">
        <v>138</v>
      </c>
      <c r="E67" s="164" t="s">
        <v>66</v>
      </c>
      <c r="F67" s="56">
        <f>VLOOKUP(C67,individual!$B$6:$K$45,10,0)</f>
        <v>1001</v>
      </c>
      <c r="G67" s="56">
        <f>VLOOKUP(C67,Dobles!$B$6:$K$46,10,0)</f>
        <v>1032</v>
      </c>
      <c r="H67" s="175">
        <f>VLOOKUP(C67,Equipos!$B$5:$K$81,10,0)</f>
        <v>1186</v>
      </c>
      <c r="I67" s="182">
        <f>VLOOKUP(C67,'Dobles Mixtos'!$B$5:$K$75,10,0)</f>
        <v>1105</v>
      </c>
      <c r="J67" s="109">
        <f t="shared" si="1"/>
        <v>4324</v>
      </c>
      <c r="K67" s="252">
        <f>SUM(J67:J70)</f>
        <v>16276</v>
      </c>
    </row>
    <row r="68" spans="2:11" ht="12.75">
      <c r="B68" s="353"/>
      <c r="C68" s="110" t="s">
        <v>65</v>
      </c>
      <c r="D68" s="118" t="s">
        <v>138</v>
      </c>
      <c r="E68" s="165" t="s">
        <v>66</v>
      </c>
      <c r="F68" s="135">
        <f>VLOOKUP(C68,individual!$B$6:$K$45,10,0)</f>
        <v>782</v>
      </c>
      <c r="G68" s="135">
        <f>VLOOKUP(C68,Dobles!$B$6:$K$46,10,0)</f>
        <v>798</v>
      </c>
      <c r="H68" s="161">
        <f>VLOOKUP(C68,Equipos!$B$5:$K$81,10,0)</f>
        <v>888</v>
      </c>
      <c r="I68" s="127">
        <f>VLOOKUP(C68,'Dobles Mixtos'!$B$5:$K$75,10,0)</f>
        <v>939</v>
      </c>
      <c r="J68" s="110">
        <f t="shared" si="1"/>
        <v>3407</v>
      </c>
      <c r="K68" s="251">
        <f>SUM(J67:J70)</f>
        <v>16276</v>
      </c>
    </row>
    <row r="69" spans="2:11" ht="12.75">
      <c r="B69" s="353"/>
      <c r="C69" s="110" t="s">
        <v>108</v>
      </c>
      <c r="D69" s="118" t="s">
        <v>138</v>
      </c>
      <c r="E69" s="165" t="s">
        <v>66</v>
      </c>
      <c r="F69" s="135">
        <f>VLOOKUP(C69,individual!$B$50:$K$85,10,0)</f>
        <v>1032</v>
      </c>
      <c r="G69" s="135">
        <f>VLOOKUP(C69,Dobles!$B$50:$K$90,10,0)</f>
        <v>1108</v>
      </c>
      <c r="H69" s="118">
        <f>VLOOKUP(C69,Equipos!$B$5:$K$81,10,0)</f>
        <v>1045</v>
      </c>
      <c r="I69" s="127">
        <f>VLOOKUP(C69,'Dobles Mixtos'!$B$5:$K$75,10,0)</f>
        <v>1083</v>
      </c>
      <c r="J69" s="110">
        <f t="shared" si="1"/>
        <v>4268</v>
      </c>
      <c r="K69" s="206">
        <f>SUM(J67:J70)</f>
        <v>16276</v>
      </c>
    </row>
    <row r="70" spans="2:11" ht="13.5" thickBot="1">
      <c r="B70" s="354"/>
      <c r="C70" s="111" t="s">
        <v>156</v>
      </c>
      <c r="D70" s="126" t="s">
        <v>138</v>
      </c>
      <c r="E70" s="166" t="s">
        <v>66</v>
      </c>
      <c r="F70" s="57">
        <f>VLOOKUP(C70,individual!$B$50:$K$85,10,0)</f>
        <v>1142</v>
      </c>
      <c r="G70" s="57">
        <f>VLOOKUP(C70,Dobles!$B$50:$K$90,10,0)</f>
        <v>1063</v>
      </c>
      <c r="H70" s="126">
        <f>VLOOKUP(C70,Equipos!$B$5:$K$81,10,0)</f>
        <v>993</v>
      </c>
      <c r="I70" s="129">
        <f>VLOOKUP(C70,'Dobles Mixtos'!$B$5:$K$75,10,0)</f>
        <v>1079</v>
      </c>
      <c r="J70" s="111">
        <f t="shared" si="1"/>
        <v>4277</v>
      </c>
      <c r="K70" s="207">
        <f>SUM(J67:J70)</f>
        <v>16276</v>
      </c>
    </row>
    <row r="71" spans="2:11" ht="12.75">
      <c r="B71" s="352">
        <v>17</v>
      </c>
      <c r="C71" s="109" t="s">
        <v>100</v>
      </c>
      <c r="D71" s="117" t="s">
        <v>141</v>
      </c>
      <c r="E71" s="164" t="s">
        <v>91</v>
      </c>
      <c r="F71" s="56">
        <f>VLOOKUP(C71,individual!$B$6:$K$45,10,0)</f>
        <v>993</v>
      </c>
      <c r="G71" s="56">
        <f>VLOOKUP(C71,Dobles!$B$6:$K$46,10,0)</f>
        <v>940</v>
      </c>
      <c r="H71" s="175">
        <f>VLOOKUP(C71,Equipos!$B$5:$K$81,10,0)</f>
        <v>911</v>
      </c>
      <c r="I71" s="182">
        <f>VLOOKUP(C71,'Dobles Mixtos'!$B$5:$K$75,10,0)</f>
        <v>1004</v>
      </c>
      <c r="J71" s="109">
        <f aca="true" t="shared" si="2" ref="J71:J78">SUM(F71:I71)</f>
        <v>3848</v>
      </c>
      <c r="K71" s="252">
        <f>SUM(J71:J74)</f>
        <v>16054</v>
      </c>
    </row>
    <row r="72" spans="2:11" ht="12.75">
      <c r="B72" s="353"/>
      <c r="C72" s="110" t="s">
        <v>89</v>
      </c>
      <c r="D72" s="118" t="s">
        <v>141</v>
      </c>
      <c r="E72" s="165" t="s">
        <v>91</v>
      </c>
      <c r="F72" s="135">
        <f>VLOOKUP(C72,individual!$B$6:$K$45,10,0)</f>
        <v>974</v>
      </c>
      <c r="G72" s="135">
        <f>VLOOKUP(C72,Dobles!$B$6:$K$46,10,0)</f>
        <v>946</v>
      </c>
      <c r="H72" s="161">
        <f>VLOOKUP(C72,Equipos!$B$5:$K$81,10,0)</f>
        <v>960</v>
      </c>
      <c r="I72" s="148">
        <f>VLOOKUP(C72,'Dobles Mixtos'!$B$5:$K$75,10,0)</f>
        <v>967</v>
      </c>
      <c r="J72" s="110">
        <f t="shared" si="2"/>
        <v>3847</v>
      </c>
      <c r="K72" s="251">
        <f>SUM(J71:J74)</f>
        <v>16054</v>
      </c>
    </row>
    <row r="73" spans="2:11" ht="12.75">
      <c r="B73" s="353"/>
      <c r="C73" s="110" t="s">
        <v>128</v>
      </c>
      <c r="D73" s="118" t="s">
        <v>141</v>
      </c>
      <c r="E73" s="165" t="s">
        <v>91</v>
      </c>
      <c r="F73" s="135">
        <f>VLOOKUP(C73,individual!$B$50:$K$85,10,0)</f>
        <v>1006</v>
      </c>
      <c r="G73" s="135">
        <f>VLOOKUP(C73,Dobles!$B$50:$K$90,10,0)</f>
        <v>976</v>
      </c>
      <c r="H73" s="118">
        <f>VLOOKUP(C73,Equipos!$B$5:$K$81,10,0)</f>
        <v>1147</v>
      </c>
      <c r="I73" s="127">
        <f>VLOOKUP(C73,'Dobles Mixtos'!$B$5:$K$75,10,0)</f>
        <v>888</v>
      </c>
      <c r="J73" s="110">
        <f t="shared" si="2"/>
        <v>4017</v>
      </c>
      <c r="K73" s="206">
        <f>SUM(J71:J74)</f>
        <v>16054</v>
      </c>
    </row>
    <row r="74" spans="2:11" ht="13.5" thickBot="1">
      <c r="B74" s="354"/>
      <c r="C74" s="111" t="s">
        <v>161</v>
      </c>
      <c r="D74" s="126" t="s">
        <v>141</v>
      </c>
      <c r="E74" s="166" t="s">
        <v>91</v>
      </c>
      <c r="F74" s="57">
        <f>VLOOKUP(C74,individual!$B$50:$K$85,10,0)</f>
        <v>1080</v>
      </c>
      <c r="G74" s="57">
        <f>VLOOKUP(C74,Dobles!$B$50:$K$90,10,0)</f>
        <v>1148</v>
      </c>
      <c r="H74" s="126">
        <f>VLOOKUP(C74,Equipos!$B$5:$K$81,10,0)</f>
        <v>1002</v>
      </c>
      <c r="I74" s="129">
        <f>VLOOKUP(C74,'Dobles Mixtos'!$B$5:$K$75,10,0)</f>
        <v>1112</v>
      </c>
      <c r="J74" s="111">
        <f t="shared" si="2"/>
        <v>4342</v>
      </c>
      <c r="K74" s="207">
        <f>SUM(J71:J74)</f>
        <v>16054</v>
      </c>
    </row>
    <row r="75" spans="2:11" ht="12.75">
      <c r="B75" s="352">
        <v>18</v>
      </c>
      <c r="C75" s="176" t="s">
        <v>78</v>
      </c>
      <c r="D75" s="177" t="s">
        <v>138</v>
      </c>
      <c r="E75" s="178" t="s">
        <v>171</v>
      </c>
      <c r="F75" s="155">
        <f>VLOOKUP(C75,individual!$B$6:$K$45,10,0)</f>
        <v>836</v>
      </c>
      <c r="G75" s="155">
        <f>VLOOKUP(C75,Dobles!$B$6:$K$46,10,0)</f>
        <v>916</v>
      </c>
      <c r="H75" s="175">
        <f>VLOOKUP(C75,Equipos!$B$5:$K$81,10,0)</f>
        <v>930</v>
      </c>
      <c r="I75" s="212">
        <f>VLOOKUP(C75,'Dobles Mixtos'!$B$5:$K$75,10,0)</f>
        <v>980</v>
      </c>
      <c r="J75" s="176">
        <f t="shared" si="2"/>
        <v>3662</v>
      </c>
      <c r="K75" s="252">
        <f>SUM(J75:J78)</f>
        <v>15851</v>
      </c>
    </row>
    <row r="76" spans="2:11" ht="12.75">
      <c r="B76" s="353"/>
      <c r="C76" s="110" t="s">
        <v>81</v>
      </c>
      <c r="D76" s="118" t="s">
        <v>138</v>
      </c>
      <c r="E76" s="165" t="s">
        <v>171</v>
      </c>
      <c r="F76" s="135">
        <f>VLOOKUP(C76,individual!$B$6:$K$45,10,0)</f>
        <v>805</v>
      </c>
      <c r="G76" s="135">
        <f>VLOOKUP(C76,Dobles!$B$6:$K$46,10,0)</f>
        <v>811</v>
      </c>
      <c r="H76" s="161">
        <f>VLOOKUP(C76,Equipos!$B$5:$K$81,10,0)</f>
        <v>884</v>
      </c>
      <c r="I76" s="127">
        <f>VLOOKUP(C76,'Dobles Mixtos'!$B$5:$K$75,10,0)</f>
        <v>1019</v>
      </c>
      <c r="J76" s="110">
        <f t="shared" si="2"/>
        <v>3519</v>
      </c>
      <c r="K76" s="251">
        <f>SUM(J75:J78)</f>
        <v>15851</v>
      </c>
    </row>
    <row r="77" spans="2:11" ht="12.75">
      <c r="B77" s="353"/>
      <c r="C77" s="110" t="s">
        <v>119</v>
      </c>
      <c r="D77" s="118" t="s">
        <v>138</v>
      </c>
      <c r="E77" s="165" t="s">
        <v>171</v>
      </c>
      <c r="F77" s="135">
        <f>VLOOKUP(C77,individual!$B$50:$K$85,10,0)</f>
        <v>1145</v>
      </c>
      <c r="G77" s="135">
        <f>VLOOKUP(C77,Dobles!$B$50:$K$90,10,0)</f>
        <v>1091</v>
      </c>
      <c r="H77" s="118">
        <f>VLOOKUP(C77,Equipos!$B$5:$K$81,10,0)</f>
        <v>1061</v>
      </c>
      <c r="I77" s="127">
        <f>VLOOKUP(C77,'Dobles Mixtos'!$B$5:$K$75,10,0)</f>
        <v>1083</v>
      </c>
      <c r="J77" s="110">
        <f t="shared" si="2"/>
        <v>4380</v>
      </c>
      <c r="K77" s="206">
        <f>SUM(J75:J78)</f>
        <v>15851</v>
      </c>
    </row>
    <row r="78" spans="2:11" ht="13.5" thickBot="1">
      <c r="B78" s="354"/>
      <c r="C78" s="111" t="s">
        <v>121</v>
      </c>
      <c r="D78" s="126" t="s">
        <v>138</v>
      </c>
      <c r="E78" s="166" t="s">
        <v>171</v>
      </c>
      <c r="F78" s="57">
        <f>VLOOKUP(C78,individual!$B$50:$K$85,10,0)</f>
        <v>1036</v>
      </c>
      <c r="G78" s="57">
        <f>VLOOKUP(C78,Dobles!$B$50:$K$90,10,0)</f>
        <v>1074</v>
      </c>
      <c r="H78" s="126">
        <f>VLOOKUP(C78,Equipos!$B$5:$K$81,10,0)</f>
        <v>1073</v>
      </c>
      <c r="I78" s="129">
        <f>VLOOKUP(C78,'Dobles Mixtos'!$B$5:$K$75,10,0)</f>
        <v>1107</v>
      </c>
      <c r="J78" s="111">
        <f t="shared" si="2"/>
        <v>4290</v>
      </c>
      <c r="K78" s="207">
        <f>SUM(J75:J78)</f>
        <v>15851</v>
      </c>
    </row>
    <row r="79" ht="12.75">
      <c r="K79" s="208"/>
    </row>
  </sheetData>
  <sheetProtection/>
  <mergeCells count="22">
    <mergeCell ref="B71:B74"/>
    <mergeCell ref="B75:B78"/>
    <mergeCell ref="B63:B66"/>
    <mergeCell ref="B67:B70"/>
    <mergeCell ref="B55:B58"/>
    <mergeCell ref="B59:B62"/>
    <mergeCell ref="B31:B34"/>
    <mergeCell ref="B35:B38"/>
    <mergeCell ref="B39:B42"/>
    <mergeCell ref="B43:B46"/>
    <mergeCell ref="B47:B50"/>
    <mergeCell ref="B51:B54"/>
    <mergeCell ref="B23:B26"/>
    <mergeCell ref="B27:B30"/>
    <mergeCell ref="B7:B10"/>
    <mergeCell ref="B11:B14"/>
    <mergeCell ref="B15:B18"/>
    <mergeCell ref="B19:B22"/>
    <mergeCell ref="B1:K1"/>
    <mergeCell ref="B2:K2"/>
    <mergeCell ref="B3:K3"/>
    <mergeCell ref="B4:K4"/>
  </mergeCells>
  <printOptions/>
  <pageMargins left="0.1597222222222222" right="0.55" top="0.57" bottom="0.52" header="0.5118055555555555" footer="0.4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3" width="25.00390625" style="0" customWidth="1"/>
    <col min="4" max="4" width="5.140625" style="0" bestFit="1" customWidth="1"/>
    <col min="5" max="5" width="7.140625" style="0" bestFit="1" customWidth="1"/>
    <col min="6" max="6" width="9.8515625" style="0" bestFit="1" customWidth="1"/>
    <col min="7" max="7" width="20.57421875" style="0" bestFit="1" customWidth="1"/>
    <col min="8" max="16384" width="11.421875" style="0" customWidth="1"/>
  </cols>
  <sheetData>
    <row r="1" spans="1:6" ht="25.5">
      <c r="A1" s="348" t="s">
        <v>0</v>
      </c>
      <c r="B1" s="348"/>
      <c r="C1" s="348"/>
      <c r="D1" s="348"/>
      <c r="E1" s="348"/>
      <c r="F1" s="348"/>
    </row>
    <row r="2" spans="1:6" ht="18">
      <c r="A2" s="349" t="s">
        <v>165</v>
      </c>
      <c r="B2" s="349"/>
      <c r="C2" s="349"/>
      <c r="D2" s="349"/>
      <c r="E2" s="349"/>
      <c r="F2" s="349"/>
    </row>
    <row r="3" spans="1:6" ht="12.75">
      <c r="A3" s="350" t="s">
        <v>51</v>
      </c>
      <c r="B3" s="350"/>
      <c r="C3" s="350"/>
      <c r="D3" s="350"/>
      <c r="E3" s="350"/>
      <c r="F3" s="350"/>
    </row>
    <row r="4" spans="1:6" ht="12.75">
      <c r="A4" s="350" t="s">
        <v>166</v>
      </c>
      <c r="B4" s="350"/>
      <c r="C4" s="350"/>
      <c r="D4" s="350"/>
      <c r="E4" s="350"/>
      <c r="F4" s="350"/>
    </row>
    <row r="5" spans="1:4" ht="13.5" thickBot="1">
      <c r="A5" s="2"/>
      <c r="B5" s="2"/>
      <c r="C5" s="2"/>
      <c r="D5" s="2"/>
    </row>
    <row r="6" spans="1:7" ht="13.5" thickBot="1">
      <c r="A6" s="282" t="s">
        <v>170</v>
      </c>
      <c r="B6" s="138" t="s">
        <v>7</v>
      </c>
      <c r="C6" s="74" t="s">
        <v>146</v>
      </c>
      <c r="D6" s="74" t="s">
        <v>22</v>
      </c>
      <c r="E6" s="74" t="s">
        <v>23</v>
      </c>
      <c r="F6" s="75" t="s">
        <v>20</v>
      </c>
      <c r="G6" s="196"/>
    </row>
    <row r="7" spans="1:6" ht="12.75">
      <c r="A7" s="275">
        <v>1</v>
      </c>
      <c r="B7" s="109" t="s">
        <v>169</v>
      </c>
      <c r="C7" s="109" t="s">
        <v>136</v>
      </c>
      <c r="D7" s="232">
        <v>6</v>
      </c>
      <c r="E7" s="283"/>
      <c r="F7" s="347">
        <v>2</v>
      </c>
    </row>
    <row r="8" spans="1:7" ht="12.75">
      <c r="A8" s="276">
        <v>2</v>
      </c>
      <c r="B8" s="110" t="s">
        <v>58</v>
      </c>
      <c r="C8" s="110" t="s">
        <v>138</v>
      </c>
      <c r="D8" s="233">
        <v>1</v>
      </c>
      <c r="E8" s="278">
        <v>1</v>
      </c>
      <c r="F8" s="234"/>
      <c r="G8" s="196"/>
    </row>
    <row r="9" spans="1:7" ht="12.75">
      <c r="A9" s="276">
        <v>3</v>
      </c>
      <c r="B9" s="110" t="s">
        <v>84</v>
      </c>
      <c r="C9" s="110" t="s">
        <v>138</v>
      </c>
      <c r="D9" s="233">
        <v>1</v>
      </c>
      <c r="E9" s="278">
        <v>1</v>
      </c>
      <c r="F9" s="237">
        <v>1</v>
      </c>
      <c r="G9" s="196"/>
    </row>
    <row r="10" spans="1:7" ht="12.75">
      <c r="A10" s="276">
        <v>4</v>
      </c>
      <c r="B10" s="110" t="s">
        <v>67</v>
      </c>
      <c r="C10" s="110" t="s">
        <v>144</v>
      </c>
      <c r="D10" s="235"/>
      <c r="E10" s="278">
        <v>3</v>
      </c>
      <c r="F10" s="237">
        <v>3</v>
      </c>
      <c r="G10" s="196"/>
    </row>
    <row r="11" spans="1:7" ht="12.75">
      <c r="A11" s="276">
        <v>5</v>
      </c>
      <c r="B11" s="110" t="s">
        <v>82</v>
      </c>
      <c r="C11" s="110" t="s">
        <v>136</v>
      </c>
      <c r="D11" s="235"/>
      <c r="E11" s="278">
        <v>1</v>
      </c>
      <c r="F11" s="237">
        <v>1</v>
      </c>
      <c r="G11" s="196"/>
    </row>
    <row r="12" spans="1:7" s="346" customFormat="1" ht="12.75">
      <c r="A12" s="276">
        <v>5</v>
      </c>
      <c r="B12" s="110" t="s">
        <v>134</v>
      </c>
      <c r="C12" s="110" t="s">
        <v>138</v>
      </c>
      <c r="D12" s="235"/>
      <c r="E12" s="278">
        <v>1</v>
      </c>
      <c r="F12" s="237">
        <v>1</v>
      </c>
      <c r="G12" s="345"/>
    </row>
    <row r="13" spans="1:7" ht="12.75">
      <c r="A13" s="276">
        <v>6</v>
      </c>
      <c r="B13" s="110" t="s">
        <v>73</v>
      </c>
      <c r="C13" s="110" t="s">
        <v>140</v>
      </c>
      <c r="D13" s="234"/>
      <c r="E13" s="278">
        <v>1</v>
      </c>
      <c r="F13" s="344"/>
      <c r="G13" s="196"/>
    </row>
    <row r="14" spans="1:7" ht="12.75">
      <c r="A14" s="276">
        <v>7</v>
      </c>
      <c r="B14" s="110" t="s">
        <v>168</v>
      </c>
      <c r="C14" s="110" t="s">
        <v>138</v>
      </c>
      <c r="D14" s="235"/>
      <c r="E14" s="277"/>
      <c r="F14" s="237">
        <v>3</v>
      </c>
      <c r="G14" s="196"/>
    </row>
    <row r="15" spans="1:6" ht="12.75">
      <c r="A15" s="276">
        <v>8</v>
      </c>
      <c r="B15" s="110" t="s">
        <v>74</v>
      </c>
      <c r="C15" s="110" t="s">
        <v>135</v>
      </c>
      <c r="D15" s="235"/>
      <c r="E15" s="277"/>
      <c r="F15" s="237">
        <v>1</v>
      </c>
    </row>
    <row r="16" spans="1:6" ht="12.75">
      <c r="A16" s="276">
        <v>8</v>
      </c>
      <c r="B16" s="110" t="s">
        <v>164</v>
      </c>
      <c r="C16" s="110" t="s">
        <v>142</v>
      </c>
      <c r="D16" s="235"/>
      <c r="E16" s="277"/>
      <c r="F16" s="237">
        <v>1</v>
      </c>
    </row>
    <row r="17" spans="1:6" ht="13.5" thickBot="1">
      <c r="A17" s="279">
        <v>8</v>
      </c>
      <c r="B17" s="111" t="s">
        <v>66</v>
      </c>
      <c r="C17" s="111" t="s">
        <v>139</v>
      </c>
      <c r="D17" s="236"/>
      <c r="E17" s="280"/>
      <c r="F17" s="281">
        <v>1</v>
      </c>
    </row>
    <row r="20" spans="4:6" ht="12.75">
      <c r="D20" s="2"/>
      <c r="E20" s="2"/>
      <c r="F20" s="2"/>
    </row>
    <row r="22" ht="12.75">
      <c r="G22" s="196"/>
    </row>
  </sheetData>
  <sheetProtection/>
  <mergeCells count="4">
    <mergeCell ref="A1:F1"/>
    <mergeCell ref="A2:F2"/>
    <mergeCell ref="A3:F3"/>
    <mergeCell ref="A4:F4"/>
  </mergeCells>
  <printOptions horizontalCentered="1"/>
  <pageMargins left="0.3937007874015748" right="0.3937007874015748" top="0.9055118110236221" bottom="0.551181102362204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3.57421875" style="0" customWidth="1"/>
    <col min="2" max="2" width="28.421875" style="0" bestFit="1" customWidth="1"/>
    <col min="3" max="3" width="12.7109375" style="0" customWidth="1"/>
    <col min="4" max="4" width="19.140625" style="0" customWidth="1"/>
    <col min="5" max="6" width="2.7109375" style="0" customWidth="1"/>
    <col min="7" max="7" width="5.7109375" style="0" customWidth="1"/>
    <col min="8" max="8" width="8.8515625" style="0" customWidth="1"/>
    <col min="9" max="9" width="9.421875" style="0" customWidth="1"/>
    <col min="10" max="10" width="4.8515625" style="0" bestFit="1" customWidth="1"/>
    <col min="11" max="16384" width="11.421875" style="0" customWidth="1"/>
  </cols>
  <sheetData>
    <row r="1" spans="1:9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</row>
    <row r="2" spans="1:9" ht="18">
      <c r="A2" s="349" t="s">
        <v>52</v>
      </c>
      <c r="B2" s="349"/>
      <c r="C2" s="349"/>
      <c r="D2" s="349"/>
      <c r="E2" s="349"/>
      <c r="F2" s="349"/>
      <c r="G2" s="349"/>
      <c r="H2" s="349"/>
      <c r="I2" s="349"/>
    </row>
    <row r="3" spans="1:9" ht="18">
      <c r="A3" s="349" t="s">
        <v>17</v>
      </c>
      <c r="B3" s="349"/>
      <c r="C3" s="349"/>
      <c r="D3" s="349"/>
      <c r="E3" s="349"/>
      <c r="F3" s="349"/>
      <c r="G3" s="349"/>
      <c r="H3" s="349"/>
      <c r="I3" s="349"/>
    </row>
    <row r="4" spans="1:9" ht="12.75">
      <c r="A4" s="350" t="s">
        <v>53</v>
      </c>
      <c r="B4" s="350"/>
      <c r="C4" s="350"/>
      <c r="D4" s="350"/>
      <c r="E4" s="350"/>
      <c r="F4" s="350"/>
      <c r="G4" s="350"/>
      <c r="H4" s="350"/>
      <c r="I4" s="350"/>
    </row>
    <row r="5" spans="1:9" ht="12.75">
      <c r="A5" s="350" t="s">
        <v>3</v>
      </c>
      <c r="B5" s="350"/>
      <c r="C5" s="350"/>
      <c r="D5" s="350"/>
      <c r="E5" s="350"/>
      <c r="F5" s="350"/>
      <c r="G5" s="350"/>
      <c r="H5" s="350"/>
      <c r="I5" s="350"/>
    </row>
    <row r="6" spans="1:5" ht="13.5" thickBot="1">
      <c r="A6" s="2"/>
      <c r="B6" s="2"/>
      <c r="C6" s="2"/>
      <c r="D6" s="2"/>
      <c r="E6" s="2"/>
    </row>
    <row r="7" spans="1:10" ht="13.5" thickBot="1">
      <c r="A7" s="3" t="s">
        <v>4</v>
      </c>
      <c r="B7" s="3" t="s">
        <v>5</v>
      </c>
      <c r="C7" s="3" t="s">
        <v>6</v>
      </c>
      <c r="D7" s="3" t="s">
        <v>7</v>
      </c>
      <c r="E7" s="369" t="s">
        <v>8</v>
      </c>
      <c r="F7" s="370"/>
      <c r="G7" s="3" t="s">
        <v>15</v>
      </c>
      <c r="H7" s="3" t="s">
        <v>16</v>
      </c>
      <c r="I7" s="15" t="s">
        <v>18</v>
      </c>
      <c r="J7" s="3" t="s">
        <v>185</v>
      </c>
    </row>
    <row r="8" spans="1:10" ht="13.5" thickBot="1">
      <c r="A8" s="351">
        <v>1</v>
      </c>
      <c r="B8" s="228" t="s">
        <v>54</v>
      </c>
      <c r="C8" s="117" t="s">
        <v>136</v>
      </c>
      <c r="D8" s="164" t="s">
        <v>150</v>
      </c>
      <c r="E8" s="365">
        <v>185</v>
      </c>
      <c r="F8" s="365"/>
      <c r="G8" s="363">
        <f>SUM(E8:F11)</f>
        <v>807</v>
      </c>
      <c r="H8" s="372">
        <f>G8/COUNTA(E8:E11)</f>
        <v>201.75</v>
      </c>
      <c r="I8" s="371" t="s">
        <v>19</v>
      </c>
      <c r="J8" s="272"/>
    </row>
    <row r="9" spans="1:10" ht="13.5" thickBot="1">
      <c r="A9" s="351"/>
      <c r="B9" s="266" t="s">
        <v>60</v>
      </c>
      <c r="C9" s="118" t="s">
        <v>136</v>
      </c>
      <c r="D9" s="165" t="s">
        <v>150</v>
      </c>
      <c r="E9" s="368">
        <v>173</v>
      </c>
      <c r="F9" s="368"/>
      <c r="G9" s="363"/>
      <c r="H9" s="372"/>
      <c r="I9" s="371"/>
      <c r="J9" s="273"/>
    </row>
    <row r="10" spans="1:10" ht="13.5" thickBot="1">
      <c r="A10" s="351"/>
      <c r="B10" s="266" t="s">
        <v>101</v>
      </c>
      <c r="C10" s="118" t="s">
        <v>136</v>
      </c>
      <c r="D10" s="165" t="s">
        <v>150</v>
      </c>
      <c r="E10" s="368">
        <v>182</v>
      </c>
      <c r="F10" s="368"/>
      <c r="G10" s="363"/>
      <c r="H10" s="372"/>
      <c r="I10" s="371"/>
      <c r="J10" s="273"/>
    </row>
    <row r="11" spans="1:10" ht="13.5" thickBot="1">
      <c r="A11" s="351"/>
      <c r="B11" s="267" t="s">
        <v>104</v>
      </c>
      <c r="C11" s="126" t="s">
        <v>136</v>
      </c>
      <c r="D11" s="166" t="s">
        <v>150</v>
      </c>
      <c r="E11" s="338">
        <v>267</v>
      </c>
      <c r="F11" s="338"/>
      <c r="G11" s="363"/>
      <c r="H11" s="372"/>
      <c r="I11" s="371"/>
      <c r="J11" s="274">
        <v>9</v>
      </c>
    </row>
    <row r="12" spans="1:10" ht="13.5" thickBot="1">
      <c r="A12" s="351">
        <v>4</v>
      </c>
      <c r="B12" s="228" t="s">
        <v>87</v>
      </c>
      <c r="C12" s="117" t="s">
        <v>138</v>
      </c>
      <c r="D12" s="164" t="s">
        <v>84</v>
      </c>
      <c r="E12" s="339">
        <v>135</v>
      </c>
      <c r="F12" s="339"/>
      <c r="G12" s="363">
        <f>SUM(E12:F15)</f>
        <v>807</v>
      </c>
      <c r="H12" s="372">
        <f>G12/COUNTA(E12:E15)</f>
        <v>201.75</v>
      </c>
      <c r="I12" s="373" t="s">
        <v>20</v>
      </c>
      <c r="J12" s="272"/>
    </row>
    <row r="13" spans="1:10" ht="13.5" thickBot="1">
      <c r="A13" s="351"/>
      <c r="B13" s="266" t="s">
        <v>83</v>
      </c>
      <c r="C13" s="118" t="s">
        <v>138</v>
      </c>
      <c r="D13" s="165" t="s">
        <v>84</v>
      </c>
      <c r="E13" s="361">
        <v>234</v>
      </c>
      <c r="F13" s="361"/>
      <c r="G13" s="363"/>
      <c r="H13" s="372"/>
      <c r="I13" s="373"/>
      <c r="J13" s="273"/>
    </row>
    <row r="14" spans="1:10" ht="13.5" thickBot="1">
      <c r="A14" s="351"/>
      <c r="B14" s="266" t="s">
        <v>123</v>
      </c>
      <c r="C14" s="118" t="s">
        <v>138</v>
      </c>
      <c r="D14" s="165" t="s">
        <v>84</v>
      </c>
      <c r="E14" s="361">
        <v>226</v>
      </c>
      <c r="F14" s="361"/>
      <c r="G14" s="363"/>
      <c r="H14" s="372"/>
      <c r="I14" s="373"/>
      <c r="J14" s="273">
        <v>7</v>
      </c>
    </row>
    <row r="15" spans="1:10" ht="13.5" thickBot="1">
      <c r="A15" s="351"/>
      <c r="B15" s="267" t="s">
        <v>126</v>
      </c>
      <c r="C15" s="126" t="s">
        <v>138</v>
      </c>
      <c r="D15" s="166" t="s">
        <v>84</v>
      </c>
      <c r="E15" s="362">
        <v>212</v>
      </c>
      <c r="F15" s="362"/>
      <c r="G15" s="363"/>
      <c r="H15" s="372"/>
      <c r="I15" s="373"/>
      <c r="J15" s="274"/>
    </row>
    <row r="16" ht="13.5" thickBot="1"/>
    <row r="17" spans="1:9" ht="13.5" thickBot="1">
      <c r="A17" s="3" t="s">
        <v>4</v>
      </c>
      <c r="B17" s="3" t="s">
        <v>5</v>
      </c>
      <c r="C17" s="3" t="s">
        <v>6</v>
      </c>
      <c r="D17" s="3" t="s">
        <v>7</v>
      </c>
      <c r="E17" s="369" t="s">
        <v>8</v>
      </c>
      <c r="F17" s="370"/>
      <c r="G17" s="3" t="s">
        <v>15</v>
      </c>
      <c r="H17" s="3" t="s">
        <v>16</v>
      </c>
      <c r="I17" s="15" t="s">
        <v>18</v>
      </c>
    </row>
    <row r="18" spans="1:9" ht="13.5" thickBot="1">
      <c r="A18" s="351">
        <v>2</v>
      </c>
      <c r="B18" s="228" t="s">
        <v>96</v>
      </c>
      <c r="C18" s="117" t="s">
        <v>136</v>
      </c>
      <c r="D18" s="164" t="s">
        <v>184</v>
      </c>
      <c r="E18" s="365">
        <v>177</v>
      </c>
      <c r="F18" s="365"/>
      <c r="G18" s="363">
        <f>SUM(E18:F21)</f>
        <v>832</v>
      </c>
      <c r="H18" s="372">
        <f>G18/COUNTA(E18:E21)</f>
        <v>208</v>
      </c>
      <c r="I18" s="371" t="s">
        <v>19</v>
      </c>
    </row>
    <row r="19" spans="1:9" ht="13.5" thickBot="1">
      <c r="A19" s="351"/>
      <c r="B19" s="266" t="s">
        <v>177</v>
      </c>
      <c r="C19" s="118" t="s">
        <v>136</v>
      </c>
      <c r="D19" s="165" t="s">
        <v>184</v>
      </c>
      <c r="E19" s="368">
        <v>257</v>
      </c>
      <c r="F19" s="368"/>
      <c r="G19" s="363"/>
      <c r="H19" s="372"/>
      <c r="I19" s="371"/>
    </row>
    <row r="20" spans="1:9" ht="13.5" thickBot="1">
      <c r="A20" s="351"/>
      <c r="B20" s="266" t="s">
        <v>122</v>
      </c>
      <c r="C20" s="118" t="s">
        <v>136</v>
      </c>
      <c r="D20" s="165" t="s">
        <v>184</v>
      </c>
      <c r="E20" s="368">
        <v>224</v>
      </c>
      <c r="F20" s="368"/>
      <c r="G20" s="363"/>
      <c r="H20" s="372"/>
      <c r="I20" s="371"/>
    </row>
    <row r="21" spans="1:9" ht="13.5" thickBot="1">
      <c r="A21" s="351"/>
      <c r="B21" s="267" t="s">
        <v>125</v>
      </c>
      <c r="C21" s="126" t="s">
        <v>136</v>
      </c>
      <c r="D21" s="166" t="s">
        <v>184</v>
      </c>
      <c r="E21" s="338">
        <v>174</v>
      </c>
      <c r="F21" s="338"/>
      <c r="G21" s="363"/>
      <c r="H21" s="372"/>
      <c r="I21" s="371"/>
    </row>
    <row r="22" spans="1:9" ht="13.5" thickBot="1">
      <c r="A22" s="351">
        <v>3</v>
      </c>
      <c r="B22" s="228" t="s">
        <v>71</v>
      </c>
      <c r="C22" s="117" t="s">
        <v>144</v>
      </c>
      <c r="D22" s="164" t="s">
        <v>67</v>
      </c>
      <c r="E22" s="339">
        <v>159</v>
      </c>
      <c r="F22" s="339"/>
      <c r="G22" s="363">
        <f>SUM(E22:F25)</f>
        <v>719</v>
      </c>
      <c r="H22" s="363">
        <f>G22/COUNTA(E22:E25)</f>
        <v>179.75</v>
      </c>
      <c r="I22" s="373" t="s">
        <v>20</v>
      </c>
    </row>
    <row r="23" spans="1:9" ht="13.5" thickBot="1">
      <c r="A23" s="351"/>
      <c r="B23" s="266" t="s">
        <v>68</v>
      </c>
      <c r="C23" s="118" t="s">
        <v>144</v>
      </c>
      <c r="D23" s="165" t="s">
        <v>67</v>
      </c>
      <c r="E23" s="361">
        <v>172</v>
      </c>
      <c r="F23" s="361"/>
      <c r="G23" s="363"/>
      <c r="H23" s="363"/>
      <c r="I23" s="373"/>
    </row>
    <row r="24" spans="1:9" ht="13.5" thickBot="1">
      <c r="A24" s="351"/>
      <c r="B24" s="266" t="s">
        <v>109</v>
      </c>
      <c r="C24" s="118" t="s">
        <v>144</v>
      </c>
      <c r="D24" s="165" t="s">
        <v>67</v>
      </c>
      <c r="E24" s="361">
        <v>175</v>
      </c>
      <c r="F24" s="361"/>
      <c r="G24" s="363"/>
      <c r="H24" s="363"/>
      <c r="I24" s="373"/>
    </row>
    <row r="25" spans="1:9" ht="13.5" thickBot="1">
      <c r="A25" s="351"/>
      <c r="B25" s="267" t="s">
        <v>111</v>
      </c>
      <c r="C25" s="126" t="s">
        <v>144</v>
      </c>
      <c r="D25" s="166" t="s">
        <v>67</v>
      </c>
      <c r="E25" s="362">
        <v>213</v>
      </c>
      <c r="F25" s="362"/>
      <c r="G25" s="363"/>
      <c r="H25" s="363"/>
      <c r="I25" s="373"/>
    </row>
    <row r="26" spans="1:8" ht="12.75">
      <c r="A26" s="16"/>
      <c r="B26" s="17"/>
      <c r="C26" s="17"/>
      <c r="D26" s="18"/>
      <c r="E26" s="17"/>
      <c r="F26" s="17"/>
      <c r="G26" s="19"/>
      <c r="H26" s="19"/>
    </row>
    <row r="27" spans="1:9" ht="18">
      <c r="A27" s="349" t="s">
        <v>52</v>
      </c>
      <c r="B27" s="349"/>
      <c r="C27" s="349"/>
      <c r="D27" s="349"/>
      <c r="E27" s="349"/>
      <c r="F27" s="349"/>
      <c r="G27" s="349"/>
      <c r="H27" s="349"/>
      <c r="I27" s="349"/>
    </row>
    <row r="28" spans="1:9" ht="18">
      <c r="A28" s="349" t="s">
        <v>21</v>
      </c>
      <c r="B28" s="349"/>
      <c r="C28" s="349"/>
      <c r="D28" s="349"/>
      <c r="E28" s="349"/>
      <c r="F28" s="349"/>
      <c r="G28" s="349"/>
      <c r="H28" s="349"/>
      <c r="I28" s="349"/>
    </row>
    <row r="29" spans="1:5" ht="13.5" thickBot="1">
      <c r="A29" s="2"/>
      <c r="B29" s="2"/>
      <c r="C29" s="2"/>
      <c r="D29" s="2"/>
      <c r="E29" s="2"/>
    </row>
    <row r="30" spans="1:9" ht="13.5" thickBot="1">
      <c r="A30" s="3" t="s">
        <v>4</v>
      </c>
      <c r="B30" s="3" t="s">
        <v>5</v>
      </c>
      <c r="C30" s="3" t="s">
        <v>6</v>
      </c>
      <c r="D30" s="3" t="s">
        <v>7</v>
      </c>
      <c r="E30" s="369" t="s">
        <v>8</v>
      </c>
      <c r="F30" s="370"/>
      <c r="G30" s="3" t="s">
        <v>15</v>
      </c>
      <c r="H30" s="3" t="s">
        <v>16</v>
      </c>
      <c r="I30" s="15" t="s">
        <v>18</v>
      </c>
    </row>
    <row r="31" spans="1:9" ht="13.5" thickBot="1">
      <c r="A31" s="364">
        <v>1</v>
      </c>
      <c r="B31" s="228" t="s">
        <v>54</v>
      </c>
      <c r="C31" s="117" t="s">
        <v>136</v>
      </c>
      <c r="D31" s="164" t="s">
        <v>150</v>
      </c>
      <c r="E31" s="365">
        <v>257</v>
      </c>
      <c r="F31" s="365"/>
      <c r="G31" s="366">
        <f>SUM(E31:F34)</f>
        <v>921</v>
      </c>
      <c r="H31" s="366">
        <f>G31/COUNTA(E31:E34)</f>
        <v>230.25</v>
      </c>
      <c r="I31" s="367" t="s">
        <v>22</v>
      </c>
    </row>
    <row r="32" spans="1:9" ht="13.5" thickBot="1">
      <c r="A32" s="364"/>
      <c r="B32" s="266" t="s">
        <v>60</v>
      </c>
      <c r="C32" s="118" t="s">
        <v>136</v>
      </c>
      <c r="D32" s="165" t="s">
        <v>150</v>
      </c>
      <c r="E32" s="368">
        <v>247</v>
      </c>
      <c r="F32" s="368"/>
      <c r="G32" s="366"/>
      <c r="H32" s="366"/>
      <c r="I32" s="367"/>
    </row>
    <row r="33" spans="1:9" ht="13.5" thickBot="1">
      <c r="A33" s="364"/>
      <c r="B33" s="266" t="s">
        <v>101</v>
      </c>
      <c r="C33" s="118" t="s">
        <v>136</v>
      </c>
      <c r="D33" s="165" t="s">
        <v>150</v>
      </c>
      <c r="E33" s="368">
        <v>179</v>
      </c>
      <c r="F33" s="368"/>
      <c r="G33" s="366"/>
      <c r="H33" s="366"/>
      <c r="I33" s="367"/>
    </row>
    <row r="34" spans="1:9" ht="13.5" thickBot="1">
      <c r="A34" s="364"/>
      <c r="B34" s="267" t="s">
        <v>104</v>
      </c>
      <c r="C34" s="126" t="s">
        <v>136</v>
      </c>
      <c r="D34" s="166" t="s">
        <v>150</v>
      </c>
      <c r="E34" s="338">
        <v>238</v>
      </c>
      <c r="F34" s="338"/>
      <c r="G34" s="366"/>
      <c r="H34" s="366"/>
      <c r="I34" s="367"/>
    </row>
    <row r="35" spans="1:9" ht="13.5" thickBot="1">
      <c r="A35" s="351">
        <v>2</v>
      </c>
      <c r="B35" s="228" t="s">
        <v>96</v>
      </c>
      <c r="C35" s="117" t="s">
        <v>136</v>
      </c>
      <c r="D35" s="164" t="s">
        <v>184</v>
      </c>
      <c r="E35" s="339">
        <v>209</v>
      </c>
      <c r="F35" s="339"/>
      <c r="G35" s="363">
        <f>SUM(E35:F38)</f>
        <v>854</v>
      </c>
      <c r="H35" s="363">
        <f>G35/COUNTA(E35:E38)</f>
        <v>213.5</v>
      </c>
      <c r="I35" s="360" t="s">
        <v>23</v>
      </c>
    </row>
    <row r="36" spans="1:9" ht="13.5" thickBot="1">
      <c r="A36" s="351"/>
      <c r="B36" s="266" t="s">
        <v>177</v>
      </c>
      <c r="C36" s="118" t="s">
        <v>136</v>
      </c>
      <c r="D36" s="165" t="s">
        <v>184</v>
      </c>
      <c r="E36" s="361">
        <v>245</v>
      </c>
      <c r="F36" s="361"/>
      <c r="G36" s="363"/>
      <c r="H36" s="363"/>
      <c r="I36" s="360"/>
    </row>
    <row r="37" spans="1:9" ht="13.5" thickBot="1">
      <c r="A37" s="351"/>
      <c r="B37" s="266" t="s">
        <v>122</v>
      </c>
      <c r="C37" s="118" t="s">
        <v>136</v>
      </c>
      <c r="D37" s="165" t="s">
        <v>184</v>
      </c>
      <c r="E37" s="361">
        <v>226</v>
      </c>
      <c r="F37" s="361"/>
      <c r="G37" s="363"/>
      <c r="H37" s="363"/>
      <c r="I37" s="360"/>
    </row>
    <row r="38" spans="1:9" ht="13.5" thickBot="1">
      <c r="A38" s="351"/>
      <c r="B38" s="267" t="s">
        <v>125</v>
      </c>
      <c r="C38" s="126" t="s">
        <v>136</v>
      </c>
      <c r="D38" s="166" t="s">
        <v>184</v>
      </c>
      <c r="E38" s="362">
        <v>174</v>
      </c>
      <c r="F38" s="362"/>
      <c r="G38" s="363"/>
      <c r="H38" s="363"/>
      <c r="I38" s="360"/>
    </row>
  </sheetData>
  <sheetProtection/>
  <mergeCells count="58">
    <mergeCell ref="A8:A11"/>
    <mergeCell ref="E8:F8"/>
    <mergeCell ref="G8:G11"/>
    <mergeCell ref="E7:F7"/>
    <mergeCell ref="A1:I1"/>
    <mergeCell ref="A2:I2"/>
    <mergeCell ref="A3:I3"/>
    <mergeCell ref="A4:I4"/>
    <mergeCell ref="A5:I5"/>
    <mergeCell ref="H12:H15"/>
    <mergeCell ref="I12:I15"/>
    <mergeCell ref="E13:F13"/>
    <mergeCell ref="E14:F14"/>
    <mergeCell ref="E15:F15"/>
    <mergeCell ref="H8:H11"/>
    <mergeCell ref="I8:I11"/>
    <mergeCell ref="E9:F9"/>
    <mergeCell ref="E10:F10"/>
    <mergeCell ref="E11:F11"/>
    <mergeCell ref="A12:A15"/>
    <mergeCell ref="E12:F12"/>
    <mergeCell ref="G12:G15"/>
    <mergeCell ref="E19:F19"/>
    <mergeCell ref="A18:A21"/>
    <mergeCell ref="E18:F18"/>
    <mergeCell ref="G18:G21"/>
    <mergeCell ref="E17:F17"/>
    <mergeCell ref="A22:A25"/>
    <mergeCell ref="E22:F22"/>
    <mergeCell ref="G22:G25"/>
    <mergeCell ref="H18:H21"/>
    <mergeCell ref="E20:F20"/>
    <mergeCell ref="E21:F21"/>
    <mergeCell ref="H22:H25"/>
    <mergeCell ref="I18:I21"/>
    <mergeCell ref="E23:F23"/>
    <mergeCell ref="E24:F24"/>
    <mergeCell ref="E25:F25"/>
    <mergeCell ref="I22:I25"/>
    <mergeCell ref="A27:I27"/>
    <mergeCell ref="A28:I28"/>
    <mergeCell ref="A31:A34"/>
    <mergeCell ref="E31:F31"/>
    <mergeCell ref="G31:G34"/>
    <mergeCell ref="H31:H34"/>
    <mergeCell ref="I31:I34"/>
    <mergeCell ref="E32:F32"/>
    <mergeCell ref="E33:F33"/>
    <mergeCell ref="E30:F30"/>
    <mergeCell ref="E34:F34"/>
    <mergeCell ref="A35:A38"/>
    <mergeCell ref="E35:F35"/>
    <mergeCell ref="I35:I38"/>
    <mergeCell ref="E36:F36"/>
    <mergeCell ref="E37:F37"/>
    <mergeCell ref="E38:F38"/>
    <mergeCell ref="G35:G38"/>
    <mergeCell ref="H35:H38"/>
  </mergeCells>
  <printOptions/>
  <pageMargins left="0.3" right="0.3541666666666667" top="0.5902777777777778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B7" sqref="B7:D11"/>
    </sheetView>
  </sheetViews>
  <sheetFormatPr defaultColWidth="9.140625" defaultRowHeight="12.75"/>
  <cols>
    <col min="1" max="1" width="3.8515625" style="0" customWidth="1"/>
    <col min="2" max="2" width="25.421875" style="0" customWidth="1"/>
    <col min="3" max="3" width="10.00390625" style="0" customWidth="1"/>
    <col min="4" max="4" width="23.57421875" style="0" bestFit="1" customWidth="1"/>
    <col min="5" max="10" width="4.00390625" style="0" bestFit="1" customWidth="1"/>
    <col min="11" max="11" width="5.421875" style="0" customWidth="1"/>
    <col min="12" max="12" width="6.7109375" style="0" customWidth="1"/>
    <col min="13" max="13" width="11.421875" style="0" customWidth="1"/>
    <col min="14" max="14" width="2.57421875" style="0" bestFit="1" customWidth="1"/>
    <col min="15" max="15" width="11.421875" style="0" customWidth="1"/>
    <col min="16" max="16" width="11.421875" style="17" customWidth="1"/>
    <col min="17" max="16384" width="11.421875" style="0" customWidth="1"/>
  </cols>
  <sheetData>
    <row r="1" spans="1:12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8">
      <c r="A2" s="349" t="s">
        <v>162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ht="12.75">
      <c r="A4" s="350" t="s">
        <v>31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1:12" ht="13.5" thickBot="1">
      <c r="A5" s="2"/>
      <c r="B5" s="2"/>
      <c r="C5" s="2"/>
      <c r="D5" s="2"/>
      <c r="E5" s="2"/>
      <c r="F5" s="2"/>
      <c r="L5" s="14"/>
    </row>
    <row r="6" spans="1:12" ht="13.5" thickBot="1">
      <c r="A6" s="28" t="s">
        <v>4</v>
      </c>
      <c r="B6" s="28" t="s">
        <v>145</v>
      </c>
      <c r="C6" s="105" t="s">
        <v>146</v>
      </c>
      <c r="D6" s="101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160</v>
      </c>
    </row>
    <row r="7" spans="1:12" ht="12.75">
      <c r="A7" s="120">
        <v>1</v>
      </c>
      <c r="B7" s="109" t="s">
        <v>54</v>
      </c>
      <c r="C7" s="109" t="s">
        <v>136</v>
      </c>
      <c r="D7" s="117" t="s">
        <v>57</v>
      </c>
      <c r="E7" s="122">
        <v>186</v>
      </c>
      <c r="F7" s="80">
        <v>183</v>
      </c>
      <c r="G7" s="80">
        <v>176</v>
      </c>
      <c r="H7" s="80">
        <v>212</v>
      </c>
      <c r="I7" s="80">
        <v>219</v>
      </c>
      <c r="J7" s="86">
        <v>265</v>
      </c>
      <c r="K7" s="87">
        <f aca="true" t="shared" si="0" ref="K7:K41">SUM(E7:J7)</f>
        <v>1241</v>
      </c>
      <c r="L7" s="88">
        <f aca="true" t="shared" si="1" ref="L7:L41">K7/COUNTA(E7:J7)</f>
        <v>206.83333333333334</v>
      </c>
    </row>
    <row r="8" spans="1:12" ht="12.75">
      <c r="A8" s="121">
        <v>2</v>
      </c>
      <c r="B8" s="110" t="s">
        <v>71</v>
      </c>
      <c r="C8" s="110" t="s">
        <v>144</v>
      </c>
      <c r="D8" s="118" t="s">
        <v>67</v>
      </c>
      <c r="E8" s="123">
        <v>138</v>
      </c>
      <c r="F8" s="36">
        <v>190</v>
      </c>
      <c r="G8" s="36">
        <v>222</v>
      </c>
      <c r="H8" s="36">
        <v>176</v>
      </c>
      <c r="I8" s="36">
        <v>225</v>
      </c>
      <c r="J8" s="35">
        <v>161</v>
      </c>
      <c r="K8" s="71">
        <f t="shared" si="0"/>
        <v>1112</v>
      </c>
      <c r="L8" s="90">
        <f t="shared" si="1"/>
        <v>185.33333333333334</v>
      </c>
    </row>
    <row r="9" spans="1:12" ht="12.75">
      <c r="A9" s="121">
        <v>3</v>
      </c>
      <c r="B9" s="110" t="s">
        <v>96</v>
      </c>
      <c r="C9" s="110" t="s">
        <v>136</v>
      </c>
      <c r="D9" s="118" t="s">
        <v>184</v>
      </c>
      <c r="E9" s="123">
        <v>193</v>
      </c>
      <c r="F9" s="36">
        <v>189</v>
      </c>
      <c r="G9" s="36">
        <v>170</v>
      </c>
      <c r="H9" s="36">
        <v>183</v>
      </c>
      <c r="I9" s="36">
        <v>192</v>
      </c>
      <c r="J9" s="35">
        <v>183</v>
      </c>
      <c r="K9" s="71">
        <f t="shared" si="0"/>
        <v>1110</v>
      </c>
      <c r="L9" s="90">
        <f t="shared" si="1"/>
        <v>185</v>
      </c>
    </row>
    <row r="10" spans="1:12" ht="12.75">
      <c r="A10" s="121">
        <v>4</v>
      </c>
      <c r="B10" s="110" t="s">
        <v>95</v>
      </c>
      <c r="C10" s="110" t="s">
        <v>140</v>
      </c>
      <c r="D10" s="118" t="s">
        <v>73</v>
      </c>
      <c r="E10" s="123">
        <v>171</v>
      </c>
      <c r="F10" s="36">
        <v>203</v>
      </c>
      <c r="G10" s="36">
        <v>181</v>
      </c>
      <c r="H10" s="36">
        <v>181</v>
      </c>
      <c r="I10" s="36">
        <v>156</v>
      </c>
      <c r="J10" s="35">
        <v>199</v>
      </c>
      <c r="K10" s="71">
        <f t="shared" si="0"/>
        <v>1091</v>
      </c>
      <c r="L10" s="90">
        <f t="shared" si="1"/>
        <v>181.83333333333334</v>
      </c>
    </row>
    <row r="11" spans="1:12" ht="12.75">
      <c r="A11" s="121">
        <v>5</v>
      </c>
      <c r="B11" s="110" t="s">
        <v>68</v>
      </c>
      <c r="C11" s="110" t="s">
        <v>144</v>
      </c>
      <c r="D11" s="118" t="s">
        <v>67</v>
      </c>
      <c r="E11" s="123">
        <v>178</v>
      </c>
      <c r="F11" s="36">
        <v>191</v>
      </c>
      <c r="G11" s="36">
        <v>184</v>
      </c>
      <c r="H11" s="36">
        <v>181</v>
      </c>
      <c r="I11" s="36">
        <v>170</v>
      </c>
      <c r="J11" s="35">
        <v>181</v>
      </c>
      <c r="K11" s="71">
        <f t="shared" si="0"/>
        <v>1085</v>
      </c>
      <c r="L11" s="90">
        <f t="shared" si="1"/>
        <v>180.83333333333334</v>
      </c>
    </row>
    <row r="12" spans="1:12" ht="12.75">
      <c r="A12" s="121">
        <v>6</v>
      </c>
      <c r="B12" s="110" t="s">
        <v>133</v>
      </c>
      <c r="C12" s="110" t="s">
        <v>143</v>
      </c>
      <c r="D12" s="118" t="s">
        <v>75</v>
      </c>
      <c r="E12" s="123">
        <v>173</v>
      </c>
      <c r="F12" s="36">
        <v>214</v>
      </c>
      <c r="G12" s="36">
        <v>193</v>
      </c>
      <c r="H12" s="36">
        <v>181</v>
      </c>
      <c r="I12" s="36">
        <v>145</v>
      </c>
      <c r="J12" s="35">
        <v>168</v>
      </c>
      <c r="K12" s="71">
        <f t="shared" si="0"/>
        <v>1074</v>
      </c>
      <c r="L12" s="90">
        <f t="shared" si="1"/>
        <v>179</v>
      </c>
    </row>
    <row r="13" spans="1:12" ht="12.75">
      <c r="A13" s="121">
        <v>7</v>
      </c>
      <c r="B13" s="110" t="s">
        <v>94</v>
      </c>
      <c r="C13" s="110" t="s">
        <v>137</v>
      </c>
      <c r="D13" s="118" t="s">
        <v>72</v>
      </c>
      <c r="E13" s="123">
        <v>184</v>
      </c>
      <c r="F13" s="36">
        <v>209</v>
      </c>
      <c r="G13" s="36">
        <v>156</v>
      </c>
      <c r="H13" s="36">
        <v>158</v>
      </c>
      <c r="I13" s="36">
        <v>173</v>
      </c>
      <c r="J13" s="35">
        <v>192</v>
      </c>
      <c r="K13" s="71">
        <f t="shared" si="0"/>
        <v>1072</v>
      </c>
      <c r="L13" s="90">
        <f t="shared" si="1"/>
        <v>178.66666666666666</v>
      </c>
    </row>
    <row r="14" spans="1:12" ht="12.75">
      <c r="A14" s="121">
        <v>8</v>
      </c>
      <c r="B14" s="110" t="s">
        <v>60</v>
      </c>
      <c r="C14" s="110" t="s">
        <v>136</v>
      </c>
      <c r="D14" s="118" t="s">
        <v>57</v>
      </c>
      <c r="E14" s="123">
        <v>201</v>
      </c>
      <c r="F14" s="36">
        <v>195</v>
      </c>
      <c r="G14" s="36">
        <v>161</v>
      </c>
      <c r="H14" s="36">
        <v>144</v>
      </c>
      <c r="I14" s="36">
        <v>173</v>
      </c>
      <c r="J14" s="35">
        <v>195</v>
      </c>
      <c r="K14" s="71">
        <f t="shared" si="0"/>
        <v>1069</v>
      </c>
      <c r="L14" s="90">
        <f t="shared" si="1"/>
        <v>178.16666666666666</v>
      </c>
    </row>
    <row r="15" spans="1:12" ht="12.75">
      <c r="A15" s="121">
        <v>9</v>
      </c>
      <c r="B15" s="110" t="s">
        <v>86</v>
      </c>
      <c r="C15" s="110" t="s">
        <v>137</v>
      </c>
      <c r="D15" s="118" t="s">
        <v>85</v>
      </c>
      <c r="E15" s="123">
        <v>137</v>
      </c>
      <c r="F15" s="36">
        <v>179</v>
      </c>
      <c r="G15" s="36">
        <v>212</v>
      </c>
      <c r="H15" s="36">
        <v>191</v>
      </c>
      <c r="I15" s="36">
        <v>148</v>
      </c>
      <c r="J15" s="35">
        <v>196</v>
      </c>
      <c r="K15" s="71">
        <f t="shared" si="0"/>
        <v>1063</v>
      </c>
      <c r="L15" s="90">
        <f t="shared" si="1"/>
        <v>177.16666666666666</v>
      </c>
    </row>
    <row r="16" spans="1:12" ht="12.75">
      <c r="A16" s="121">
        <v>10</v>
      </c>
      <c r="B16" s="110" t="s">
        <v>172</v>
      </c>
      <c r="C16" s="110" t="s">
        <v>142</v>
      </c>
      <c r="D16" s="118" t="s">
        <v>164</v>
      </c>
      <c r="E16" s="123">
        <v>180</v>
      </c>
      <c r="F16" s="36">
        <v>174</v>
      </c>
      <c r="G16" s="36">
        <v>159</v>
      </c>
      <c r="H16" s="36">
        <v>171</v>
      </c>
      <c r="I16" s="36">
        <v>210</v>
      </c>
      <c r="J16" s="35">
        <v>159</v>
      </c>
      <c r="K16" s="71">
        <f t="shared" si="0"/>
        <v>1053</v>
      </c>
      <c r="L16" s="90">
        <f t="shared" si="1"/>
        <v>175.5</v>
      </c>
    </row>
    <row r="17" spans="1:12" ht="12.75">
      <c r="A17" s="121">
        <v>11</v>
      </c>
      <c r="B17" s="110" t="s">
        <v>63</v>
      </c>
      <c r="C17" s="110" t="s">
        <v>138</v>
      </c>
      <c r="D17" s="118" t="s">
        <v>134</v>
      </c>
      <c r="E17" s="123">
        <v>153</v>
      </c>
      <c r="F17" s="36">
        <v>158</v>
      </c>
      <c r="G17" s="36">
        <v>226</v>
      </c>
      <c r="H17" s="36">
        <v>174</v>
      </c>
      <c r="I17" s="36">
        <v>138</v>
      </c>
      <c r="J17" s="35">
        <v>191</v>
      </c>
      <c r="K17" s="71">
        <f t="shared" si="0"/>
        <v>1040</v>
      </c>
      <c r="L17" s="90">
        <f t="shared" si="1"/>
        <v>173.33333333333334</v>
      </c>
    </row>
    <row r="18" spans="1:12" ht="12.75">
      <c r="A18" s="121">
        <v>12</v>
      </c>
      <c r="B18" s="110" t="s">
        <v>93</v>
      </c>
      <c r="C18" s="110" t="s">
        <v>139</v>
      </c>
      <c r="D18" s="118" t="s">
        <v>66</v>
      </c>
      <c r="E18" s="123">
        <v>133</v>
      </c>
      <c r="F18" s="36">
        <v>165</v>
      </c>
      <c r="G18" s="36">
        <v>169</v>
      </c>
      <c r="H18" s="36">
        <v>215</v>
      </c>
      <c r="I18" s="36">
        <v>165</v>
      </c>
      <c r="J18" s="35">
        <v>178</v>
      </c>
      <c r="K18" s="71">
        <f t="shared" si="0"/>
        <v>1025</v>
      </c>
      <c r="L18" s="90">
        <f t="shared" si="1"/>
        <v>170.83333333333334</v>
      </c>
    </row>
    <row r="19" spans="1:12" ht="12.75">
      <c r="A19" s="121">
        <v>13</v>
      </c>
      <c r="B19" s="110" t="s">
        <v>98</v>
      </c>
      <c r="C19" s="110" t="s">
        <v>135</v>
      </c>
      <c r="D19" s="118" t="s">
        <v>74</v>
      </c>
      <c r="E19" s="123">
        <v>122</v>
      </c>
      <c r="F19" s="36">
        <v>169</v>
      </c>
      <c r="G19" s="36">
        <v>202</v>
      </c>
      <c r="H19" s="36">
        <v>187</v>
      </c>
      <c r="I19" s="36">
        <v>166</v>
      </c>
      <c r="J19" s="35">
        <v>174</v>
      </c>
      <c r="K19" s="71">
        <f t="shared" si="0"/>
        <v>1020</v>
      </c>
      <c r="L19" s="90">
        <f t="shared" si="1"/>
        <v>170</v>
      </c>
    </row>
    <row r="20" spans="1:12" ht="12.75">
      <c r="A20" s="121">
        <v>14</v>
      </c>
      <c r="B20" s="112" t="s">
        <v>90</v>
      </c>
      <c r="C20" s="112" t="s">
        <v>139</v>
      </c>
      <c r="D20" s="119" t="s">
        <v>66</v>
      </c>
      <c r="E20" s="124">
        <v>179</v>
      </c>
      <c r="F20" s="113">
        <v>157</v>
      </c>
      <c r="G20" s="113">
        <v>160</v>
      </c>
      <c r="H20" s="113">
        <v>156</v>
      </c>
      <c r="I20" s="113">
        <v>177</v>
      </c>
      <c r="J20" s="114">
        <v>188</v>
      </c>
      <c r="K20" s="115">
        <f t="shared" si="0"/>
        <v>1017</v>
      </c>
      <c r="L20" s="116">
        <f t="shared" si="1"/>
        <v>169.5</v>
      </c>
    </row>
    <row r="21" spans="1:12" ht="12.75">
      <c r="A21" s="121">
        <v>15</v>
      </c>
      <c r="B21" s="110" t="s">
        <v>92</v>
      </c>
      <c r="C21" s="110" t="s">
        <v>142</v>
      </c>
      <c r="D21" s="118" t="s">
        <v>164</v>
      </c>
      <c r="E21" s="123">
        <v>152</v>
      </c>
      <c r="F21" s="36">
        <v>152</v>
      </c>
      <c r="G21" s="36">
        <v>191</v>
      </c>
      <c r="H21" s="36">
        <v>216</v>
      </c>
      <c r="I21" s="36">
        <v>123</v>
      </c>
      <c r="J21" s="35">
        <v>180</v>
      </c>
      <c r="K21" s="71">
        <f t="shared" si="0"/>
        <v>1014</v>
      </c>
      <c r="L21" s="90">
        <f t="shared" si="1"/>
        <v>169</v>
      </c>
    </row>
    <row r="22" spans="1:12" ht="12.75">
      <c r="A22" s="121">
        <v>16</v>
      </c>
      <c r="B22" s="110" t="s">
        <v>83</v>
      </c>
      <c r="C22" s="110" t="s">
        <v>138</v>
      </c>
      <c r="D22" s="118" t="s">
        <v>84</v>
      </c>
      <c r="E22" s="123">
        <v>158</v>
      </c>
      <c r="F22" s="36">
        <v>186</v>
      </c>
      <c r="G22" s="36">
        <v>182</v>
      </c>
      <c r="H22" s="36">
        <v>176</v>
      </c>
      <c r="I22" s="36">
        <v>153</v>
      </c>
      <c r="J22" s="35">
        <v>158</v>
      </c>
      <c r="K22" s="71">
        <f t="shared" si="0"/>
        <v>1013</v>
      </c>
      <c r="L22" s="90">
        <f t="shared" si="1"/>
        <v>168.83333333333334</v>
      </c>
    </row>
    <row r="23" spans="1:12" ht="12.75">
      <c r="A23" s="121">
        <v>17</v>
      </c>
      <c r="B23" s="110" t="s">
        <v>62</v>
      </c>
      <c r="C23" s="110" t="s">
        <v>138</v>
      </c>
      <c r="D23" s="118" t="s">
        <v>59</v>
      </c>
      <c r="E23" s="123">
        <v>161</v>
      </c>
      <c r="F23" s="36">
        <v>185</v>
      </c>
      <c r="G23" s="36">
        <v>177</v>
      </c>
      <c r="H23" s="36">
        <v>146</v>
      </c>
      <c r="I23" s="36">
        <v>176</v>
      </c>
      <c r="J23" s="35">
        <v>168</v>
      </c>
      <c r="K23" s="71">
        <f t="shared" si="0"/>
        <v>1013</v>
      </c>
      <c r="L23" s="90">
        <f t="shared" si="1"/>
        <v>168.83333333333334</v>
      </c>
    </row>
    <row r="24" spans="1:12" ht="12.75">
      <c r="A24" s="121">
        <v>18</v>
      </c>
      <c r="B24" s="110" t="s">
        <v>69</v>
      </c>
      <c r="C24" s="110" t="s">
        <v>138</v>
      </c>
      <c r="D24" s="118" t="s">
        <v>167</v>
      </c>
      <c r="E24" s="123">
        <v>174</v>
      </c>
      <c r="F24" s="36">
        <v>138</v>
      </c>
      <c r="G24" s="36">
        <v>187</v>
      </c>
      <c r="H24" s="36">
        <v>162</v>
      </c>
      <c r="I24" s="36">
        <v>171</v>
      </c>
      <c r="J24" s="35">
        <v>179</v>
      </c>
      <c r="K24" s="71">
        <f t="shared" si="0"/>
        <v>1011</v>
      </c>
      <c r="L24" s="90">
        <f t="shared" si="1"/>
        <v>168.5</v>
      </c>
    </row>
    <row r="25" spans="1:12" ht="12.75">
      <c r="A25" s="121">
        <v>19</v>
      </c>
      <c r="B25" s="110" t="s">
        <v>147</v>
      </c>
      <c r="C25" s="110" t="s">
        <v>135</v>
      </c>
      <c r="D25" s="118" t="s">
        <v>74</v>
      </c>
      <c r="E25" s="123">
        <v>173</v>
      </c>
      <c r="F25" s="36">
        <v>175</v>
      </c>
      <c r="G25" s="36">
        <v>134</v>
      </c>
      <c r="H25" s="36">
        <v>139</v>
      </c>
      <c r="I25" s="36">
        <v>159</v>
      </c>
      <c r="J25" s="35">
        <v>228</v>
      </c>
      <c r="K25" s="71">
        <f t="shared" si="0"/>
        <v>1008</v>
      </c>
      <c r="L25" s="90">
        <f t="shared" si="1"/>
        <v>168</v>
      </c>
    </row>
    <row r="26" spans="1:12" ht="12.75">
      <c r="A26" s="121">
        <v>20</v>
      </c>
      <c r="B26" s="110" t="s">
        <v>88</v>
      </c>
      <c r="C26" s="110" t="s">
        <v>137</v>
      </c>
      <c r="D26" s="118" t="s">
        <v>85</v>
      </c>
      <c r="E26" s="123">
        <v>168</v>
      </c>
      <c r="F26" s="36">
        <v>157</v>
      </c>
      <c r="G26" s="36">
        <v>172</v>
      </c>
      <c r="H26" s="36">
        <v>169</v>
      </c>
      <c r="I26" s="36">
        <v>179</v>
      </c>
      <c r="J26" s="35">
        <v>161</v>
      </c>
      <c r="K26" s="71">
        <f t="shared" si="0"/>
        <v>1006</v>
      </c>
      <c r="L26" s="90">
        <f t="shared" si="1"/>
        <v>167.66666666666666</v>
      </c>
    </row>
    <row r="27" spans="1:12" ht="12.75">
      <c r="A27" s="121">
        <v>21</v>
      </c>
      <c r="B27" s="110" t="s">
        <v>70</v>
      </c>
      <c r="C27" s="110" t="s">
        <v>138</v>
      </c>
      <c r="D27" s="118" t="s">
        <v>66</v>
      </c>
      <c r="E27" s="123">
        <v>181</v>
      </c>
      <c r="F27" s="36">
        <v>184</v>
      </c>
      <c r="G27" s="36">
        <v>157</v>
      </c>
      <c r="H27" s="36">
        <v>143</v>
      </c>
      <c r="I27" s="36">
        <v>172</v>
      </c>
      <c r="J27" s="35">
        <v>164</v>
      </c>
      <c r="K27" s="71">
        <f t="shared" si="0"/>
        <v>1001</v>
      </c>
      <c r="L27" s="90">
        <f t="shared" si="1"/>
        <v>166.83333333333334</v>
      </c>
    </row>
    <row r="28" spans="1:12" ht="12.75">
      <c r="A28" s="121">
        <v>22</v>
      </c>
      <c r="B28" s="110" t="s">
        <v>61</v>
      </c>
      <c r="C28" s="110" t="s">
        <v>138</v>
      </c>
      <c r="D28" s="118" t="s">
        <v>58</v>
      </c>
      <c r="E28" s="123">
        <v>175</v>
      </c>
      <c r="F28" s="36">
        <v>165</v>
      </c>
      <c r="G28" s="36">
        <v>174</v>
      </c>
      <c r="H28" s="36">
        <v>182</v>
      </c>
      <c r="I28" s="36">
        <v>158</v>
      </c>
      <c r="J28" s="35">
        <v>143</v>
      </c>
      <c r="K28" s="71">
        <f t="shared" si="0"/>
        <v>997</v>
      </c>
      <c r="L28" s="90">
        <f t="shared" si="1"/>
        <v>166.16666666666666</v>
      </c>
    </row>
    <row r="29" spans="1:12" ht="12.75">
      <c r="A29" s="121">
        <v>23</v>
      </c>
      <c r="B29" s="110" t="s">
        <v>97</v>
      </c>
      <c r="C29" s="110" t="s">
        <v>137</v>
      </c>
      <c r="D29" s="118" t="s">
        <v>72</v>
      </c>
      <c r="E29" s="123">
        <v>144</v>
      </c>
      <c r="F29" s="36">
        <v>136</v>
      </c>
      <c r="G29" s="36">
        <v>182</v>
      </c>
      <c r="H29" s="36">
        <v>201</v>
      </c>
      <c r="I29" s="36">
        <v>176</v>
      </c>
      <c r="J29" s="35">
        <v>154</v>
      </c>
      <c r="K29" s="71">
        <f t="shared" si="0"/>
        <v>993</v>
      </c>
      <c r="L29" s="90">
        <f t="shared" si="1"/>
        <v>165.5</v>
      </c>
    </row>
    <row r="30" spans="1:12" ht="12.75">
      <c r="A30" s="121">
        <v>24</v>
      </c>
      <c r="B30" s="110" t="s">
        <v>100</v>
      </c>
      <c r="C30" s="110" t="s">
        <v>141</v>
      </c>
      <c r="D30" s="118" t="s">
        <v>91</v>
      </c>
      <c r="E30" s="123">
        <v>145</v>
      </c>
      <c r="F30" s="36">
        <v>154</v>
      </c>
      <c r="G30" s="36">
        <v>160</v>
      </c>
      <c r="H30" s="36">
        <v>152</v>
      </c>
      <c r="I30" s="36">
        <v>181</v>
      </c>
      <c r="J30" s="35">
        <v>201</v>
      </c>
      <c r="K30" s="71">
        <f t="shared" si="0"/>
        <v>993</v>
      </c>
      <c r="L30" s="90">
        <f t="shared" si="1"/>
        <v>165.5</v>
      </c>
    </row>
    <row r="31" spans="1:12" ht="12.75">
      <c r="A31" s="121">
        <v>25</v>
      </c>
      <c r="B31" s="110" t="s">
        <v>89</v>
      </c>
      <c r="C31" s="110" t="s">
        <v>141</v>
      </c>
      <c r="D31" s="118" t="s">
        <v>91</v>
      </c>
      <c r="E31" s="123">
        <v>157</v>
      </c>
      <c r="F31" s="36">
        <v>167</v>
      </c>
      <c r="G31" s="36">
        <v>159</v>
      </c>
      <c r="H31" s="36">
        <v>197</v>
      </c>
      <c r="I31" s="36">
        <v>155</v>
      </c>
      <c r="J31" s="35">
        <v>139</v>
      </c>
      <c r="K31" s="71">
        <f t="shared" si="0"/>
        <v>974</v>
      </c>
      <c r="L31" s="90">
        <f t="shared" si="1"/>
        <v>162.33333333333334</v>
      </c>
    </row>
    <row r="32" spans="1:12" ht="12.75">
      <c r="A32" s="121">
        <v>26</v>
      </c>
      <c r="B32" s="110" t="s">
        <v>55</v>
      </c>
      <c r="C32" s="110" t="s">
        <v>138</v>
      </c>
      <c r="D32" s="118" t="s">
        <v>58</v>
      </c>
      <c r="E32" s="123">
        <v>132</v>
      </c>
      <c r="F32" s="36">
        <v>180</v>
      </c>
      <c r="G32" s="36">
        <v>170</v>
      </c>
      <c r="H32" s="36">
        <v>134</v>
      </c>
      <c r="I32" s="36">
        <v>168</v>
      </c>
      <c r="J32" s="35">
        <v>188</v>
      </c>
      <c r="K32" s="71">
        <f t="shared" si="0"/>
        <v>972</v>
      </c>
      <c r="L32" s="90">
        <f t="shared" si="1"/>
        <v>162</v>
      </c>
    </row>
    <row r="33" spans="1:12" ht="12.75">
      <c r="A33" s="121">
        <v>27</v>
      </c>
      <c r="B33" s="110" t="s">
        <v>76</v>
      </c>
      <c r="C33" s="110" t="s">
        <v>136</v>
      </c>
      <c r="D33" s="118" t="s">
        <v>77</v>
      </c>
      <c r="E33" s="123">
        <v>181</v>
      </c>
      <c r="F33" s="36">
        <v>143</v>
      </c>
      <c r="G33" s="36">
        <v>169</v>
      </c>
      <c r="H33" s="36">
        <v>184</v>
      </c>
      <c r="I33" s="36">
        <v>111</v>
      </c>
      <c r="J33" s="35">
        <v>182</v>
      </c>
      <c r="K33" s="71">
        <f t="shared" si="0"/>
        <v>970</v>
      </c>
      <c r="L33" s="90">
        <f t="shared" si="1"/>
        <v>161.66666666666666</v>
      </c>
    </row>
    <row r="34" spans="1:12" ht="12.75">
      <c r="A34" s="121">
        <v>28</v>
      </c>
      <c r="B34" s="110" t="s">
        <v>87</v>
      </c>
      <c r="C34" s="110" t="s">
        <v>138</v>
      </c>
      <c r="D34" s="118" t="s">
        <v>84</v>
      </c>
      <c r="E34" s="123">
        <v>133</v>
      </c>
      <c r="F34" s="36">
        <v>163</v>
      </c>
      <c r="G34" s="36">
        <v>134</v>
      </c>
      <c r="H34" s="36">
        <v>205</v>
      </c>
      <c r="I34" s="36">
        <v>157</v>
      </c>
      <c r="J34" s="35">
        <v>177</v>
      </c>
      <c r="K34" s="71">
        <f t="shared" si="0"/>
        <v>969</v>
      </c>
      <c r="L34" s="90">
        <f t="shared" si="1"/>
        <v>161.5</v>
      </c>
    </row>
    <row r="35" spans="1:12" ht="12.75">
      <c r="A35" s="121">
        <v>29</v>
      </c>
      <c r="B35" s="110" t="s">
        <v>56</v>
      </c>
      <c r="C35" s="110" t="s">
        <v>138</v>
      </c>
      <c r="D35" s="118" t="s">
        <v>59</v>
      </c>
      <c r="E35" s="123">
        <v>163</v>
      </c>
      <c r="F35" s="36">
        <v>165</v>
      </c>
      <c r="G35" s="36">
        <v>157</v>
      </c>
      <c r="H35" s="36">
        <v>144</v>
      </c>
      <c r="I35" s="36">
        <v>172</v>
      </c>
      <c r="J35" s="35">
        <v>155</v>
      </c>
      <c r="K35" s="71">
        <f t="shared" si="0"/>
        <v>956</v>
      </c>
      <c r="L35" s="90">
        <f t="shared" si="1"/>
        <v>159.33333333333334</v>
      </c>
    </row>
    <row r="36" spans="1:12" ht="12.75">
      <c r="A36" s="121">
        <v>30</v>
      </c>
      <c r="B36" s="110" t="s">
        <v>80</v>
      </c>
      <c r="C36" s="110" t="s">
        <v>136</v>
      </c>
      <c r="D36" s="118" t="s">
        <v>77</v>
      </c>
      <c r="E36" s="123">
        <v>134</v>
      </c>
      <c r="F36" s="36">
        <v>157</v>
      </c>
      <c r="G36" s="36">
        <v>137</v>
      </c>
      <c r="H36" s="36">
        <v>125</v>
      </c>
      <c r="I36" s="36">
        <v>202</v>
      </c>
      <c r="J36" s="35">
        <v>160</v>
      </c>
      <c r="K36" s="71">
        <f t="shared" si="0"/>
        <v>915</v>
      </c>
      <c r="L36" s="90">
        <f t="shared" si="1"/>
        <v>152.5</v>
      </c>
    </row>
    <row r="37" spans="1:12" ht="12.75">
      <c r="A37" s="121">
        <v>31</v>
      </c>
      <c r="B37" s="110" t="s">
        <v>177</v>
      </c>
      <c r="C37" s="110" t="s">
        <v>136</v>
      </c>
      <c r="D37" s="118" t="s">
        <v>184</v>
      </c>
      <c r="E37" s="123">
        <v>174</v>
      </c>
      <c r="F37" s="36">
        <v>211</v>
      </c>
      <c r="G37" s="36">
        <v>184</v>
      </c>
      <c r="H37" s="36">
        <v>154</v>
      </c>
      <c r="I37" s="36">
        <v>158</v>
      </c>
      <c r="J37" s="35">
        <v>0</v>
      </c>
      <c r="K37" s="71">
        <f t="shared" si="0"/>
        <v>881</v>
      </c>
      <c r="L37" s="90">
        <f t="shared" si="1"/>
        <v>146.83333333333334</v>
      </c>
    </row>
    <row r="38" spans="1:12" ht="12.75">
      <c r="A38" s="121">
        <v>32</v>
      </c>
      <c r="B38" s="110" t="s">
        <v>99</v>
      </c>
      <c r="C38" s="110" t="s">
        <v>140</v>
      </c>
      <c r="D38" s="118" t="s">
        <v>73</v>
      </c>
      <c r="E38" s="123">
        <v>141</v>
      </c>
      <c r="F38" s="36">
        <v>102</v>
      </c>
      <c r="G38" s="36">
        <v>158</v>
      </c>
      <c r="H38" s="36">
        <v>140</v>
      </c>
      <c r="I38" s="36">
        <v>163</v>
      </c>
      <c r="J38" s="35">
        <v>149</v>
      </c>
      <c r="K38" s="71">
        <f t="shared" si="0"/>
        <v>853</v>
      </c>
      <c r="L38" s="90">
        <f t="shared" si="1"/>
        <v>142.16666666666666</v>
      </c>
    </row>
    <row r="39" spans="1:12" ht="12.75">
      <c r="A39" s="121">
        <v>33</v>
      </c>
      <c r="B39" s="110" t="s">
        <v>78</v>
      </c>
      <c r="C39" s="110" t="s">
        <v>138</v>
      </c>
      <c r="D39" s="118" t="s">
        <v>171</v>
      </c>
      <c r="E39" s="123">
        <v>137</v>
      </c>
      <c r="F39" s="36">
        <v>143</v>
      </c>
      <c r="G39" s="36">
        <v>136</v>
      </c>
      <c r="H39" s="36">
        <v>128</v>
      </c>
      <c r="I39" s="36">
        <v>163</v>
      </c>
      <c r="J39" s="35">
        <v>129</v>
      </c>
      <c r="K39" s="71">
        <f t="shared" si="0"/>
        <v>836</v>
      </c>
      <c r="L39" s="90">
        <f t="shared" si="1"/>
        <v>139.33333333333334</v>
      </c>
    </row>
    <row r="40" spans="1:12" ht="12.75">
      <c r="A40" s="121">
        <v>34</v>
      </c>
      <c r="B40" s="110" t="s">
        <v>81</v>
      </c>
      <c r="C40" s="110" t="s">
        <v>138</v>
      </c>
      <c r="D40" s="118" t="s">
        <v>171</v>
      </c>
      <c r="E40" s="123">
        <v>123</v>
      </c>
      <c r="F40" s="36">
        <v>122</v>
      </c>
      <c r="G40" s="36">
        <v>140</v>
      </c>
      <c r="H40" s="36">
        <v>155</v>
      </c>
      <c r="I40" s="36">
        <v>103</v>
      </c>
      <c r="J40" s="35">
        <v>162</v>
      </c>
      <c r="K40" s="71">
        <f t="shared" si="0"/>
        <v>805</v>
      </c>
      <c r="L40" s="90">
        <f t="shared" si="1"/>
        <v>134.16666666666666</v>
      </c>
    </row>
    <row r="41" spans="1:12" ht="13.5" thickBot="1">
      <c r="A41" s="180">
        <v>35</v>
      </c>
      <c r="B41" s="111" t="s">
        <v>65</v>
      </c>
      <c r="C41" s="111" t="s">
        <v>138</v>
      </c>
      <c r="D41" s="126" t="s">
        <v>66</v>
      </c>
      <c r="E41" s="125">
        <v>111</v>
      </c>
      <c r="F41" s="81">
        <v>107</v>
      </c>
      <c r="G41" s="81">
        <v>175</v>
      </c>
      <c r="H41" s="81">
        <v>117</v>
      </c>
      <c r="I41" s="81">
        <v>138</v>
      </c>
      <c r="J41" s="91">
        <v>134</v>
      </c>
      <c r="K41" s="92">
        <f t="shared" si="0"/>
        <v>782</v>
      </c>
      <c r="L41" s="93">
        <f t="shared" si="1"/>
        <v>130.33333333333334</v>
      </c>
    </row>
    <row r="44" spans="1:12" ht="25.5">
      <c r="A44" s="348" t="s">
        <v>0</v>
      </c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</row>
    <row r="45" spans="1:12" ht="18">
      <c r="A45" s="349" t="s">
        <v>163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5" ht="12.75">
      <c r="A46" s="350" t="s">
        <v>53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O46" s="67"/>
    </row>
    <row r="47" spans="1:15" ht="12.75">
      <c r="A47" s="350" t="s">
        <v>32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O47" s="68"/>
    </row>
    <row r="48" spans="1:15" ht="13.5" thickBot="1">
      <c r="A48" s="2"/>
      <c r="B48" s="2"/>
      <c r="C48" s="2"/>
      <c r="D48" s="2"/>
      <c r="E48" s="2"/>
      <c r="F48" s="2"/>
      <c r="O48" s="67"/>
    </row>
    <row r="49" spans="1:15" ht="13.5" thickBot="1">
      <c r="A49" s="136" t="s">
        <v>4</v>
      </c>
      <c r="B49" s="137" t="s">
        <v>145</v>
      </c>
      <c r="C49" s="137" t="s">
        <v>146</v>
      </c>
      <c r="D49" s="138" t="s">
        <v>7</v>
      </c>
      <c r="E49" s="74" t="s">
        <v>8</v>
      </c>
      <c r="F49" s="74" t="s">
        <v>9</v>
      </c>
      <c r="G49" s="74" t="s">
        <v>10</v>
      </c>
      <c r="H49" s="74" t="s">
        <v>11</v>
      </c>
      <c r="I49" s="74" t="s">
        <v>12</v>
      </c>
      <c r="J49" s="74" t="s">
        <v>13</v>
      </c>
      <c r="K49" s="74" t="s">
        <v>14</v>
      </c>
      <c r="L49" s="75" t="s">
        <v>160</v>
      </c>
      <c r="O49" s="67"/>
    </row>
    <row r="50" spans="1:15" ht="12.75">
      <c r="A50" s="170">
        <v>1</v>
      </c>
      <c r="B50" s="86" t="s">
        <v>102</v>
      </c>
      <c r="C50" s="86" t="s">
        <v>138</v>
      </c>
      <c r="D50" s="86" t="s">
        <v>58</v>
      </c>
      <c r="E50" s="80">
        <v>191</v>
      </c>
      <c r="F50" s="80">
        <v>218</v>
      </c>
      <c r="G50" s="80">
        <v>181</v>
      </c>
      <c r="H50" s="80">
        <v>182</v>
      </c>
      <c r="I50" s="80">
        <v>279</v>
      </c>
      <c r="J50" s="86">
        <v>276</v>
      </c>
      <c r="K50" s="87">
        <f aca="true" t="shared" si="2" ref="K50:K85">SUM(E50:J50)</f>
        <v>1327</v>
      </c>
      <c r="L50" s="88">
        <f aca="true" t="shared" si="3" ref="L50:L85">K50/COUNTA(E50:J50)</f>
        <v>221.16666666666666</v>
      </c>
      <c r="O50" s="67"/>
    </row>
    <row r="51" spans="1:15" ht="12.75">
      <c r="A51" s="171">
        <v>2</v>
      </c>
      <c r="B51" s="35" t="s">
        <v>103</v>
      </c>
      <c r="C51" s="35" t="s">
        <v>138</v>
      </c>
      <c r="D51" s="35" t="s">
        <v>59</v>
      </c>
      <c r="E51" s="36">
        <v>170</v>
      </c>
      <c r="F51" s="36">
        <v>205</v>
      </c>
      <c r="G51" s="36">
        <v>216</v>
      </c>
      <c r="H51" s="36">
        <v>254</v>
      </c>
      <c r="I51" s="36">
        <v>203</v>
      </c>
      <c r="J51" s="35">
        <v>267</v>
      </c>
      <c r="K51" s="71">
        <f t="shared" si="2"/>
        <v>1315</v>
      </c>
      <c r="L51" s="90">
        <f t="shared" si="3"/>
        <v>219.16666666666666</v>
      </c>
      <c r="O51" s="67"/>
    </row>
    <row r="52" spans="1:15" ht="12.75">
      <c r="A52" s="171">
        <v>3</v>
      </c>
      <c r="B52" s="35" t="s">
        <v>114</v>
      </c>
      <c r="C52" s="35" t="s">
        <v>140</v>
      </c>
      <c r="D52" s="35" t="s">
        <v>73</v>
      </c>
      <c r="E52" s="36">
        <v>213</v>
      </c>
      <c r="F52" s="36">
        <v>244</v>
      </c>
      <c r="G52" s="36">
        <v>203</v>
      </c>
      <c r="H52" s="36">
        <v>276</v>
      </c>
      <c r="I52" s="36">
        <v>185</v>
      </c>
      <c r="J52" s="35">
        <v>173</v>
      </c>
      <c r="K52" s="71">
        <f t="shared" si="2"/>
        <v>1294</v>
      </c>
      <c r="L52" s="90">
        <f t="shared" si="3"/>
        <v>215.66666666666666</v>
      </c>
      <c r="O52" s="67"/>
    </row>
    <row r="53" spans="1:15" ht="13.5" thickBot="1">
      <c r="A53" s="172">
        <v>4</v>
      </c>
      <c r="B53" s="91" t="s">
        <v>130</v>
      </c>
      <c r="C53" s="91" t="s">
        <v>139</v>
      </c>
      <c r="D53" s="91" t="s">
        <v>66</v>
      </c>
      <c r="E53" s="81">
        <v>277</v>
      </c>
      <c r="F53" s="81">
        <v>212</v>
      </c>
      <c r="G53" s="81">
        <v>215</v>
      </c>
      <c r="H53" s="81">
        <v>209</v>
      </c>
      <c r="I53" s="81">
        <v>192</v>
      </c>
      <c r="J53" s="91">
        <v>188</v>
      </c>
      <c r="K53" s="92">
        <f t="shared" si="2"/>
        <v>1293</v>
      </c>
      <c r="L53" s="93">
        <f t="shared" si="3"/>
        <v>215.5</v>
      </c>
      <c r="O53" s="67"/>
    </row>
    <row r="54" spans="1:15" ht="12.75">
      <c r="A54" s="185">
        <v>5</v>
      </c>
      <c r="B54" s="69" t="s">
        <v>126</v>
      </c>
      <c r="C54" s="69" t="s">
        <v>138</v>
      </c>
      <c r="D54" s="69" t="s">
        <v>84</v>
      </c>
      <c r="E54" s="73">
        <v>198</v>
      </c>
      <c r="F54" s="73">
        <v>201</v>
      </c>
      <c r="G54" s="73">
        <v>146</v>
      </c>
      <c r="H54" s="73">
        <v>191</v>
      </c>
      <c r="I54" s="73">
        <v>236</v>
      </c>
      <c r="J54" s="69">
        <v>259</v>
      </c>
      <c r="K54" s="84">
        <f t="shared" si="2"/>
        <v>1231</v>
      </c>
      <c r="L54" s="186">
        <f t="shared" si="3"/>
        <v>205.16666666666666</v>
      </c>
      <c r="O54" s="67"/>
    </row>
    <row r="55" spans="1:15" ht="12.75">
      <c r="A55" s="171">
        <v>6</v>
      </c>
      <c r="B55" s="35" t="s">
        <v>112</v>
      </c>
      <c r="C55" s="35" t="s">
        <v>137</v>
      </c>
      <c r="D55" s="35" t="s">
        <v>72</v>
      </c>
      <c r="E55" s="36">
        <v>222</v>
      </c>
      <c r="F55" s="36">
        <v>184</v>
      </c>
      <c r="G55" s="36">
        <v>193</v>
      </c>
      <c r="H55" s="36">
        <v>181</v>
      </c>
      <c r="I55" s="36">
        <v>184</v>
      </c>
      <c r="J55" s="35">
        <v>228</v>
      </c>
      <c r="K55" s="71">
        <f t="shared" si="2"/>
        <v>1192</v>
      </c>
      <c r="L55" s="90">
        <f t="shared" si="3"/>
        <v>198.66666666666666</v>
      </c>
      <c r="O55" s="67"/>
    </row>
    <row r="56" spans="1:15" ht="12.75">
      <c r="A56" s="171">
        <v>7</v>
      </c>
      <c r="B56" s="35" t="s">
        <v>104</v>
      </c>
      <c r="C56" s="35" t="s">
        <v>136</v>
      </c>
      <c r="D56" s="35" t="s">
        <v>57</v>
      </c>
      <c r="E56" s="36">
        <v>222</v>
      </c>
      <c r="F56" s="36">
        <v>196</v>
      </c>
      <c r="G56" s="36">
        <v>231</v>
      </c>
      <c r="H56" s="36">
        <v>185</v>
      </c>
      <c r="I56" s="36">
        <v>184</v>
      </c>
      <c r="J56" s="35">
        <v>168</v>
      </c>
      <c r="K56" s="71">
        <f t="shared" si="2"/>
        <v>1186</v>
      </c>
      <c r="L56" s="90">
        <f t="shared" si="3"/>
        <v>197.66666666666666</v>
      </c>
      <c r="O56" s="67"/>
    </row>
    <row r="57" spans="1:15" ht="12.75">
      <c r="A57" s="171">
        <v>8</v>
      </c>
      <c r="B57" s="35" t="s">
        <v>127</v>
      </c>
      <c r="C57" s="35" t="s">
        <v>137</v>
      </c>
      <c r="D57" s="35" t="s">
        <v>85</v>
      </c>
      <c r="E57" s="36">
        <v>201</v>
      </c>
      <c r="F57" s="36">
        <v>173</v>
      </c>
      <c r="G57" s="36">
        <v>191</v>
      </c>
      <c r="H57" s="36">
        <v>189</v>
      </c>
      <c r="I57" s="36">
        <v>205</v>
      </c>
      <c r="J57" s="35">
        <v>221</v>
      </c>
      <c r="K57" s="71">
        <f t="shared" si="2"/>
        <v>1180</v>
      </c>
      <c r="L57" s="90">
        <f t="shared" si="3"/>
        <v>196.66666666666666</v>
      </c>
      <c r="O57" s="67"/>
    </row>
    <row r="58" spans="1:15" ht="12.75">
      <c r="A58" s="171">
        <v>9</v>
      </c>
      <c r="B58" s="35" t="s">
        <v>118</v>
      </c>
      <c r="C58" s="35" t="s">
        <v>136</v>
      </c>
      <c r="D58" s="35" t="s">
        <v>77</v>
      </c>
      <c r="E58" s="36">
        <v>235</v>
      </c>
      <c r="F58" s="36">
        <v>190</v>
      </c>
      <c r="G58" s="36">
        <v>156</v>
      </c>
      <c r="H58" s="36">
        <v>185</v>
      </c>
      <c r="I58" s="36">
        <v>235</v>
      </c>
      <c r="J58" s="35">
        <v>174</v>
      </c>
      <c r="K58" s="71">
        <f t="shared" si="2"/>
        <v>1175</v>
      </c>
      <c r="L58" s="90">
        <f t="shared" si="3"/>
        <v>195.83333333333334</v>
      </c>
      <c r="O58" s="67"/>
    </row>
    <row r="59" spans="1:15" ht="12.75">
      <c r="A59" s="171">
        <v>10</v>
      </c>
      <c r="B59" s="35" t="s">
        <v>115</v>
      </c>
      <c r="C59" s="35" t="s">
        <v>137</v>
      </c>
      <c r="D59" s="35" t="s">
        <v>72</v>
      </c>
      <c r="E59" s="36">
        <v>223</v>
      </c>
      <c r="F59" s="36">
        <v>189</v>
      </c>
      <c r="G59" s="36">
        <v>182</v>
      </c>
      <c r="H59" s="36">
        <v>212</v>
      </c>
      <c r="I59" s="36">
        <v>182</v>
      </c>
      <c r="J59" s="35">
        <v>180</v>
      </c>
      <c r="K59" s="71">
        <f t="shared" si="2"/>
        <v>1168</v>
      </c>
      <c r="L59" s="90">
        <f t="shared" si="3"/>
        <v>194.66666666666666</v>
      </c>
      <c r="O59" s="67"/>
    </row>
    <row r="60" spans="1:15" ht="12.75">
      <c r="A60" s="171">
        <v>11</v>
      </c>
      <c r="B60" s="35" t="s">
        <v>107</v>
      </c>
      <c r="C60" s="35" t="s">
        <v>138</v>
      </c>
      <c r="D60" s="35" t="s">
        <v>134</v>
      </c>
      <c r="E60" s="36">
        <v>211</v>
      </c>
      <c r="F60" s="36">
        <v>179</v>
      </c>
      <c r="G60" s="36">
        <v>166</v>
      </c>
      <c r="H60" s="36">
        <v>174</v>
      </c>
      <c r="I60" s="36">
        <v>203</v>
      </c>
      <c r="J60" s="35">
        <v>222</v>
      </c>
      <c r="K60" s="71">
        <f t="shared" si="2"/>
        <v>1155</v>
      </c>
      <c r="L60" s="90">
        <f t="shared" si="3"/>
        <v>192.5</v>
      </c>
      <c r="O60" s="67"/>
    </row>
    <row r="61" spans="1:15" ht="12.75">
      <c r="A61" s="171">
        <v>12</v>
      </c>
      <c r="B61" s="35" t="s">
        <v>125</v>
      </c>
      <c r="C61" s="35" t="s">
        <v>136</v>
      </c>
      <c r="D61" s="35" t="s">
        <v>184</v>
      </c>
      <c r="E61" s="36">
        <v>179</v>
      </c>
      <c r="F61" s="36">
        <v>169</v>
      </c>
      <c r="G61" s="36">
        <v>200</v>
      </c>
      <c r="H61" s="36">
        <v>181</v>
      </c>
      <c r="I61" s="36">
        <v>206</v>
      </c>
      <c r="J61" s="35">
        <v>215</v>
      </c>
      <c r="K61" s="71">
        <f t="shared" si="2"/>
        <v>1150</v>
      </c>
      <c r="L61" s="90">
        <f t="shared" si="3"/>
        <v>191.66666666666666</v>
      </c>
      <c r="O61" s="67"/>
    </row>
    <row r="62" spans="1:15" ht="12.75">
      <c r="A62" s="171">
        <v>13</v>
      </c>
      <c r="B62" s="35" t="s">
        <v>120</v>
      </c>
      <c r="C62" s="35" t="s">
        <v>136</v>
      </c>
      <c r="D62" s="35" t="s">
        <v>77</v>
      </c>
      <c r="E62" s="36">
        <v>226</v>
      </c>
      <c r="F62" s="36">
        <v>209</v>
      </c>
      <c r="G62" s="36">
        <v>190</v>
      </c>
      <c r="H62" s="36">
        <v>167</v>
      </c>
      <c r="I62" s="36">
        <v>178</v>
      </c>
      <c r="J62" s="35">
        <v>179</v>
      </c>
      <c r="K62" s="71">
        <f t="shared" si="2"/>
        <v>1149</v>
      </c>
      <c r="L62" s="90">
        <f t="shared" si="3"/>
        <v>191.5</v>
      </c>
      <c r="O62" s="67"/>
    </row>
    <row r="63" spans="1:15" ht="12.75">
      <c r="A63" s="171">
        <v>14</v>
      </c>
      <c r="B63" s="35" t="s">
        <v>119</v>
      </c>
      <c r="C63" s="35" t="s">
        <v>138</v>
      </c>
      <c r="D63" s="35" t="s">
        <v>171</v>
      </c>
      <c r="E63" s="36">
        <v>225</v>
      </c>
      <c r="F63" s="36">
        <v>167</v>
      </c>
      <c r="G63" s="36">
        <v>162</v>
      </c>
      <c r="H63" s="36">
        <v>191</v>
      </c>
      <c r="I63" s="36">
        <v>203</v>
      </c>
      <c r="J63" s="35">
        <v>197</v>
      </c>
      <c r="K63" s="71">
        <f t="shared" si="2"/>
        <v>1145</v>
      </c>
      <c r="L63" s="90">
        <f t="shared" si="3"/>
        <v>190.83333333333334</v>
      </c>
      <c r="O63" s="67"/>
    </row>
    <row r="64" spans="1:15" ht="12.75">
      <c r="A64" s="171">
        <v>15</v>
      </c>
      <c r="B64" s="35" t="s">
        <v>122</v>
      </c>
      <c r="C64" s="35" t="s">
        <v>136</v>
      </c>
      <c r="D64" s="35" t="s">
        <v>184</v>
      </c>
      <c r="E64" s="36">
        <v>183</v>
      </c>
      <c r="F64" s="36">
        <v>183</v>
      </c>
      <c r="G64" s="36">
        <v>165</v>
      </c>
      <c r="H64" s="36">
        <v>225</v>
      </c>
      <c r="I64" s="36">
        <v>205</v>
      </c>
      <c r="J64" s="35">
        <v>182</v>
      </c>
      <c r="K64" s="71">
        <f t="shared" si="2"/>
        <v>1143</v>
      </c>
      <c r="L64" s="90">
        <f t="shared" si="3"/>
        <v>190.5</v>
      </c>
      <c r="O64" s="67"/>
    </row>
    <row r="65" spans="1:15" ht="12.75">
      <c r="A65" s="171">
        <v>16</v>
      </c>
      <c r="B65" s="35" t="s">
        <v>156</v>
      </c>
      <c r="C65" s="35" t="s">
        <v>138</v>
      </c>
      <c r="D65" s="35" t="s">
        <v>66</v>
      </c>
      <c r="E65" s="36">
        <v>208</v>
      </c>
      <c r="F65" s="36">
        <v>243</v>
      </c>
      <c r="G65" s="36">
        <v>183</v>
      </c>
      <c r="H65" s="36">
        <v>159</v>
      </c>
      <c r="I65" s="36">
        <v>158</v>
      </c>
      <c r="J65" s="35">
        <v>191</v>
      </c>
      <c r="K65" s="71">
        <f t="shared" si="2"/>
        <v>1142</v>
      </c>
      <c r="L65" s="90">
        <f t="shared" si="3"/>
        <v>190.33333333333334</v>
      </c>
      <c r="O65" s="67"/>
    </row>
    <row r="66" spans="1:15" ht="12.75">
      <c r="A66" s="171">
        <v>17</v>
      </c>
      <c r="B66" s="35" t="s">
        <v>110</v>
      </c>
      <c r="C66" s="35" t="s">
        <v>138</v>
      </c>
      <c r="D66" s="35" t="s">
        <v>134</v>
      </c>
      <c r="E66" s="36">
        <v>172</v>
      </c>
      <c r="F66" s="36">
        <v>191</v>
      </c>
      <c r="G66" s="36">
        <v>244</v>
      </c>
      <c r="H66" s="36">
        <v>169</v>
      </c>
      <c r="I66" s="36">
        <v>191</v>
      </c>
      <c r="J66" s="35">
        <v>171</v>
      </c>
      <c r="K66" s="71">
        <f t="shared" si="2"/>
        <v>1138</v>
      </c>
      <c r="L66" s="90">
        <f t="shared" si="3"/>
        <v>189.66666666666666</v>
      </c>
      <c r="O66" s="67"/>
    </row>
    <row r="67" spans="1:15" ht="12.75">
      <c r="A67" s="171">
        <v>18</v>
      </c>
      <c r="B67" s="35" t="s">
        <v>124</v>
      </c>
      <c r="C67" s="35" t="s">
        <v>137</v>
      </c>
      <c r="D67" s="35" t="s">
        <v>85</v>
      </c>
      <c r="E67" s="36">
        <v>172</v>
      </c>
      <c r="F67" s="36">
        <v>169</v>
      </c>
      <c r="G67" s="36">
        <v>209</v>
      </c>
      <c r="H67" s="36">
        <v>204</v>
      </c>
      <c r="I67" s="36">
        <v>212</v>
      </c>
      <c r="J67" s="35">
        <v>169</v>
      </c>
      <c r="K67" s="71">
        <f t="shared" si="2"/>
        <v>1135</v>
      </c>
      <c r="L67" s="90">
        <f t="shared" si="3"/>
        <v>189.16666666666666</v>
      </c>
      <c r="O67" s="67"/>
    </row>
    <row r="68" spans="1:15" ht="12.75">
      <c r="A68" s="171">
        <v>19</v>
      </c>
      <c r="B68" s="35" t="s">
        <v>123</v>
      </c>
      <c r="C68" s="35" t="s">
        <v>138</v>
      </c>
      <c r="D68" s="35" t="s">
        <v>84</v>
      </c>
      <c r="E68" s="36">
        <v>168</v>
      </c>
      <c r="F68" s="36">
        <v>176</v>
      </c>
      <c r="G68" s="36">
        <v>203</v>
      </c>
      <c r="H68" s="36">
        <v>201</v>
      </c>
      <c r="I68" s="36">
        <v>189</v>
      </c>
      <c r="J68" s="35">
        <v>189</v>
      </c>
      <c r="K68" s="71">
        <f t="shared" si="2"/>
        <v>1126</v>
      </c>
      <c r="L68" s="90">
        <f t="shared" si="3"/>
        <v>187.66666666666666</v>
      </c>
      <c r="O68" s="67"/>
    </row>
    <row r="69" spans="1:15" ht="12.75">
      <c r="A69" s="171">
        <v>20</v>
      </c>
      <c r="B69" s="35" t="s">
        <v>105</v>
      </c>
      <c r="C69" s="35" t="s">
        <v>138</v>
      </c>
      <c r="D69" s="35" t="s">
        <v>58</v>
      </c>
      <c r="E69" s="36">
        <v>168</v>
      </c>
      <c r="F69" s="36">
        <v>215</v>
      </c>
      <c r="G69" s="36">
        <v>199</v>
      </c>
      <c r="H69" s="36">
        <v>161</v>
      </c>
      <c r="I69" s="36">
        <v>215</v>
      </c>
      <c r="J69" s="35">
        <v>165</v>
      </c>
      <c r="K69" s="71">
        <f t="shared" si="2"/>
        <v>1123</v>
      </c>
      <c r="L69" s="90">
        <f t="shared" si="3"/>
        <v>187.16666666666666</v>
      </c>
      <c r="O69" s="67"/>
    </row>
    <row r="70" spans="1:15" ht="12.75">
      <c r="A70" s="171">
        <v>21</v>
      </c>
      <c r="B70" s="35" t="s">
        <v>109</v>
      </c>
      <c r="C70" s="35" t="s">
        <v>144</v>
      </c>
      <c r="D70" s="35" t="s">
        <v>67</v>
      </c>
      <c r="E70" s="36">
        <v>193</v>
      </c>
      <c r="F70" s="36">
        <v>196</v>
      </c>
      <c r="G70" s="36">
        <v>174</v>
      </c>
      <c r="H70" s="36">
        <v>194</v>
      </c>
      <c r="I70" s="36">
        <v>180</v>
      </c>
      <c r="J70" s="35">
        <v>166</v>
      </c>
      <c r="K70" s="71">
        <f t="shared" si="2"/>
        <v>1103</v>
      </c>
      <c r="L70" s="90">
        <f t="shared" si="3"/>
        <v>183.83333333333334</v>
      </c>
      <c r="O70" s="67"/>
    </row>
    <row r="71" spans="1:15" ht="12.75">
      <c r="A71" s="171">
        <v>22</v>
      </c>
      <c r="B71" s="35" t="s">
        <v>117</v>
      </c>
      <c r="C71" s="35" t="s">
        <v>140</v>
      </c>
      <c r="D71" s="35" t="s">
        <v>73</v>
      </c>
      <c r="E71" s="36">
        <v>214</v>
      </c>
      <c r="F71" s="36">
        <v>152</v>
      </c>
      <c r="G71" s="36">
        <v>168</v>
      </c>
      <c r="H71" s="36">
        <v>179</v>
      </c>
      <c r="I71" s="36">
        <v>180</v>
      </c>
      <c r="J71" s="35">
        <v>210</v>
      </c>
      <c r="K71" s="71">
        <f t="shared" si="2"/>
        <v>1103</v>
      </c>
      <c r="L71" s="90">
        <f t="shared" si="3"/>
        <v>183.83333333333334</v>
      </c>
      <c r="O71" s="67"/>
    </row>
    <row r="72" spans="1:15" ht="12.75">
      <c r="A72" s="171">
        <v>23</v>
      </c>
      <c r="B72" s="35" t="s">
        <v>113</v>
      </c>
      <c r="C72" s="35" t="s">
        <v>135</v>
      </c>
      <c r="D72" s="35" t="s">
        <v>74</v>
      </c>
      <c r="E72" s="36">
        <v>244</v>
      </c>
      <c r="F72" s="36">
        <v>181</v>
      </c>
      <c r="G72" s="36">
        <v>149</v>
      </c>
      <c r="H72" s="36">
        <v>171</v>
      </c>
      <c r="I72" s="36">
        <v>187</v>
      </c>
      <c r="J72" s="35">
        <v>160</v>
      </c>
      <c r="K72" s="71">
        <f t="shared" si="2"/>
        <v>1092</v>
      </c>
      <c r="L72" s="90">
        <f t="shared" si="3"/>
        <v>182</v>
      </c>
      <c r="O72" s="67"/>
    </row>
    <row r="73" spans="1:15" ht="12.75">
      <c r="A73" s="171">
        <v>24</v>
      </c>
      <c r="B73" s="35" t="s">
        <v>101</v>
      </c>
      <c r="C73" s="35" t="s">
        <v>136</v>
      </c>
      <c r="D73" s="35" t="s">
        <v>57</v>
      </c>
      <c r="E73" s="36">
        <v>176</v>
      </c>
      <c r="F73" s="36">
        <v>179</v>
      </c>
      <c r="G73" s="36">
        <v>179</v>
      </c>
      <c r="H73" s="36">
        <v>182</v>
      </c>
      <c r="I73" s="36">
        <v>203</v>
      </c>
      <c r="J73" s="35">
        <v>173</v>
      </c>
      <c r="K73" s="71">
        <f t="shared" si="2"/>
        <v>1092</v>
      </c>
      <c r="L73" s="90">
        <f t="shared" si="3"/>
        <v>182</v>
      </c>
      <c r="O73" s="67"/>
    </row>
    <row r="74" spans="1:15" ht="12.75">
      <c r="A74" s="171">
        <v>25</v>
      </c>
      <c r="B74" s="35" t="s">
        <v>129</v>
      </c>
      <c r="C74" s="35" t="s">
        <v>142</v>
      </c>
      <c r="D74" s="35" t="s">
        <v>164</v>
      </c>
      <c r="E74" s="36">
        <v>182</v>
      </c>
      <c r="F74" s="36">
        <v>172</v>
      </c>
      <c r="G74" s="36">
        <v>163</v>
      </c>
      <c r="H74" s="36">
        <v>196</v>
      </c>
      <c r="I74" s="36">
        <v>203</v>
      </c>
      <c r="J74" s="35">
        <v>167</v>
      </c>
      <c r="K74" s="71">
        <f t="shared" si="2"/>
        <v>1083</v>
      </c>
      <c r="L74" s="90">
        <f t="shared" si="3"/>
        <v>180.5</v>
      </c>
      <c r="O74" s="67"/>
    </row>
    <row r="75" spans="1:15" ht="12.75">
      <c r="A75" s="171">
        <v>26</v>
      </c>
      <c r="B75" s="35" t="s">
        <v>161</v>
      </c>
      <c r="C75" s="35" t="s">
        <v>141</v>
      </c>
      <c r="D75" s="35" t="s">
        <v>91</v>
      </c>
      <c r="E75" s="36">
        <v>183</v>
      </c>
      <c r="F75" s="36">
        <v>171</v>
      </c>
      <c r="G75" s="36">
        <v>174</v>
      </c>
      <c r="H75" s="36">
        <v>224</v>
      </c>
      <c r="I75" s="36">
        <v>157</v>
      </c>
      <c r="J75" s="35">
        <v>171</v>
      </c>
      <c r="K75" s="71">
        <f t="shared" si="2"/>
        <v>1080</v>
      </c>
      <c r="L75" s="90">
        <f t="shared" si="3"/>
        <v>180</v>
      </c>
      <c r="O75" s="67"/>
    </row>
    <row r="76" spans="1:15" ht="12.75">
      <c r="A76" s="171">
        <v>27</v>
      </c>
      <c r="B76" s="35" t="s">
        <v>132</v>
      </c>
      <c r="C76" s="35" t="s">
        <v>139</v>
      </c>
      <c r="D76" s="35" t="s">
        <v>66</v>
      </c>
      <c r="E76" s="36">
        <v>165</v>
      </c>
      <c r="F76" s="36">
        <v>195</v>
      </c>
      <c r="G76" s="36">
        <v>200</v>
      </c>
      <c r="H76" s="36">
        <v>182</v>
      </c>
      <c r="I76" s="36">
        <v>158</v>
      </c>
      <c r="J76" s="35">
        <v>175</v>
      </c>
      <c r="K76" s="71">
        <f t="shared" si="2"/>
        <v>1075</v>
      </c>
      <c r="L76" s="90">
        <f t="shared" si="3"/>
        <v>179.16666666666666</v>
      </c>
      <c r="O76" s="67"/>
    </row>
    <row r="77" spans="1:15" ht="12.75">
      <c r="A77" s="171">
        <v>28</v>
      </c>
      <c r="B77" s="35" t="s">
        <v>111</v>
      </c>
      <c r="C77" s="35" t="s">
        <v>144</v>
      </c>
      <c r="D77" s="35" t="s">
        <v>67</v>
      </c>
      <c r="E77" s="36">
        <v>185</v>
      </c>
      <c r="F77" s="36">
        <v>186</v>
      </c>
      <c r="G77" s="36">
        <v>190</v>
      </c>
      <c r="H77" s="36">
        <v>127</v>
      </c>
      <c r="I77" s="36">
        <v>156</v>
      </c>
      <c r="J77" s="35">
        <v>223</v>
      </c>
      <c r="K77" s="71">
        <f t="shared" si="2"/>
        <v>1067</v>
      </c>
      <c r="L77" s="90">
        <f t="shared" si="3"/>
        <v>177.83333333333334</v>
      </c>
      <c r="O77" s="67"/>
    </row>
    <row r="78" spans="1:12" ht="12.75">
      <c r="A78" s="171">
        <v>29</v>
      </c>
      <c r="B78" s="35" t="s">
        <v>116</v>
      </c>
      <c r="C78" s="35" t="s">
        <v>135</v>
      </c>
      <c r="D78" s="35" t="s">
        <v>74</v>
      </c>
      <c r="E78" s="36">
        <v>188</v>
      </c>
      <c r="F78" s="36">
        <v>149</v>
      </c>
      <c r="G78" s="36">
        <v>184</v>
      </c>
      <c r="H78" s="36">
        <v>169</v>
      </c>
      <c r="I78" s="36">
        <v>180</v>
      </c>
      <c r="J78" s="35">
        <v>190</v>
      </c>
      <c r="K78" s="71">
        <f t="shared" si="2"/>
        <v>1060</v>
      </c>
      <c r="L78" s="90">
        <f t="shared" si="3"/>
        <v>176.66666666666666</v>
      </c>
    </row>
    <row r="79" spans="1:12" ht="12.75">
      <c r="A79" s="171">
        <v>30</v>
      </c>
      <c r="B79" s="35" t="s">
        <v>106</v>
      </c>
      <c r="C79" s="35" t="s">
        <v>138</v>
      </c>
      <c r="D79" s="35" t="s">
        <v>59</v>
      </c>
      <c r="E79" s="36">
        <v>171</v>
      </c>
      <c r="F79" s="36">
        <v>157</v>
      </c>
      <c r="G79" s="36">
        <v>174</v>
      </c>
      <c r="H79" s="36">
        <v>171</v>
      </c>
      <c r="I79" s="36">
        <v>209</v>
      </c>
      <c r="J79" s="35">
        <v>168</v>
      </c>
      <c r="K79" s="71">
        <f t="shared" si="2"/>
        <v>1050</v>
      </c>
      <c r="L79" s="90">
        <f t="shared" si="3"/>
        <v>175</v>
      </c>
    </row>
    <row r="80" spans="1:12" ht="12.75">
      <c r="A80" s="171">
        <v>31</v>
      </c>
      <c r="B80" s="35" t="s">
        <v>131</v>
      </c>
      <c r="C80" s="35" t="s">
        <v>142</v>
      </c>
      <c r="D80" s="35" t="s">
        <v>164</v>
      </c>
      <c r="E80" s="36">
        <v>164</v>
      </c>
      <c r="F80" s="36">
        <v>158</v>
      </c>
      <c r="G80" s="36">
        <v>180</v>
      </c>
      <c r="H80" s="36">
        <v>157</v>
      </c>
      <c r="I80" s="36">
        <v>191</v>
      </c>
      <c r="J80" s="35">
        <v>197</v>
      </c>
      <c r="K80" s="71">
        <f t="shared" si="2"/>
        <v>1047</v>
      </c>
      <c r="L80" s="90">
        <f t="shared" si="3"/>
        <v>174.5</v>
      </c>
    </row>
    <row r="81" spans="1:12" ht="12.75">
      <c r="A81" s="171">
        <v>32</v>
      </c>
      <c r="B81" s="35" t="s">
        <v>121</v>
      </c>
      <c r="C81" s="35" t="s">
        <v>138</v>
      </c>
      <c r="D81" s="35" t="s">
        <v>171</v>
      </c>
      <c r="E81" s="36">
        <v>168</v>
      </c>
      <c r="F81" s="36">
        <v>174</v>
      </c>
      <c r="G81" s="36">
        <v>157</v>
      </c>
      <c r="H81" s="36">
        <v>175</v>
      </c>
      <c r="I81" s="36">
        <v>163</v>
      </c>
      <c r="J81" s="35">
        <v>199</v>
      </c>
      <c r="K81" s="71">
        <f t="shared" si="2"/>
        <v>1036</v>
      </c>
      <c r="L81" s="90">
        <f t="shared" si="3"/>
        <v>172.66666666666666</v>
      </c>
    </row>
    <row r="82" spans="1:12" ht="12.75">
      <c r="A82" s="171">
        <v>33</v>
      </c>
      <c r="B82" s="35" t="s">
        <v>108</v>
      </c>
      <c r="C82" s="35" t="s">
        <v>138</v>
      </c>
      <c r="D82" s="35" t="s">
        <v>66</v>
      </c>
      <c r="E82" s="36">
        <v>155</v>
      </c>
      <c r="F82" s="36">
        <v>167</v>
      </c>
      <c r="G82" s="36">
        <v>202</v>
      </c>
      <c r="H82" s="36">
        <v>156</v>
      </c>
      <c r="I82" s="36">
        <v>177</v>
      </c>
      <c r="J82" s="35">
        <v>175</v>
      </c>
      <c r="K82" s="71">
        <f t="shared" si="2"/>
        <v>1032</v>
      </c>
      <c r="L82" s="90">
        <f t="shared" si="3"/>
        <v>172</v>
      </c>
    </row>
    <row r="83" spans="1:12" ht="12.75">
      <c r="A83" s="171">
        <v>34</v>
      </c>
      <c r="B83" s="35" t="s">
        <v>157</v>
      </c>
      <c r="C83" s="35" t="s">
        <v>143</v>
      </c>
      <c r="D83" s="35" t="s">
        <v>75</v>
      </c>
      <c r="E83" s="36">
        <v>258</v>
      </c>
      <c r="F83" s="36">
        <v>153</v>
      </c>
      <c r="G83" s="36">
        <v>89</v>
      </c>
      <c r="H83" s="36">
        <v>160</v>
      </c>
      <c r="I83" s="36">
        <v>211</v>
      </c>
      <c r="J83" s="35">
        <v>156</v>
      </c>
      <c r="K83" s="71">
        <f t="shared" si="2"/>
        <v>1027</v>
      </c>
      <c r="L83" s="90">
        <f t="shared" si="3"/>
        <v>171.16666666666666</v>
      </c>
    </row>
    <row r="84" spans="1:12" ht="12.75">
      <c r="A84" s="171">
        <v>35</v>
      </c>
      <c r="B84" s="35" t="s">
        <v>128</v>
      </c>
      <c r="C84" s="35" t="s">
        <v>141</v>
      </c>
      <c r="D84" s="35" t="s">
        <v>91</v>
      </c>
      <c r="E84" s="36">
        <v>128</v>
      </c>
      <c r="F84" s="36">
        <v>154</v>
      </c>
      <c r="G84" s="36">
        <v>201</v>
      </c>
      <c r="H84" s="36">
        <v>161</v>
      </c>
      <c r="I84" s="36">
        <v>159</v>
      </c>
      <c r="J84" s="35">
        <v>203</v>
      </c>
      <c r="K84" s="71">
        <f t="shared" si="2"/>
        <v>1006</v>
      </c>
      <c r="L84" s="90">
        <f t="shared" si="3"/>
        <v>167.66666666666666</v>
      </c>
    </row>
    <row r="85" spans="1:12" ht="13.5" thickBot="1">
      <c r="A85" s="172">
        <v>36</v>
      </c>
      <c r="B85" s="91" t="s">
        <v>155</v>
      </c>
      <c r="C85" s="91" t="s">
        <v>143</v>
      </c>
      <c r="D85" s="91" t="s">
        <v>75</v>
      </c>
      <c r="E85" s="81">
        <v>176</v>
      </c>
      <c r="F85" s="81">
        <v>149</v>
      </c>
      <c r="G85" s="81">
        <v>204</v>
      </c>
      <c r="H85" s="81">
        <v>151</v>
      </c>
      <c r="I85" s="81">
        <v>166</v>
      </c>
      <c r="J85" s="91">
        <v>157</v>
      </c>
      <c r="K85" s="92">
        <f t="shared" si="2"/>
        <v>1003</v>
      </c>
      <c r="L85" s="93">
        <f t="shared" si="3"/>
        <v>167.16666666666666</v>
      </c>
    </row>
    <row r="86" spans="1:12" ht="12.75">
      <c r="A86" s="153"/>
      <c r="B86" s="17"/>
      <c r="C86" s="17"/>
      <c r="D86" s="17"/>
      <c r="E86" s="131"/>
      <c r="F86" s="131"/>
      <c r="G86" s="131"/>
      <c r="H86" s="131"/>
      <c r="I86" s="131"/>
      <c r="J86" s="17"/>
      <c r="K86" s="154"/>
      <c r="L86" s="29"/>
    </row>
    <row r="87" spans="1:12" ht="12.75">
      <c r="A87" s="121">
        <v>37</v>
      </c>
      <c r="B87" s="110" t="s">
        <v>79</v>
      </c>
      <c r="C87" s="110" t="s">
        <v>143</v>
      </c>
      <c r="D87" s="118" t="s">
        <v>75</v>
      </c>
      <c r="E87" s="123">
        <v>168</v>
      </c>
      <c r="F87" s="36">
        <v>171</v>
      </c>
      <c r="G87" s="36">
        <v>137</v>
      </c>
      <c r="H87" s="36">
        <v>187</v>
      </c>
      <c r="I87" s="36">
        <v>170</v>
      </c>
      <c r="J87" s="35">
        <v>157</v>
      </c>
      <c r="K87" s="71">
        <f>SUM(E87:J87)</f>
        <v>990</v>
      </c>
      <c r="L87" s="90">
        <f>K87/COUNTA(E87:J87)</f>
        <v>165</v>
      </c>
    </row>
  </sheetData>
  <sheetProtection/>
  <mergeCells count="8">
    <mergeCell ref="A46:L46"/>
    <mergeCell ref="A47:L47"/>
    <mergeCell ref="A1:L1"/>
    <mergeCell ref="A2:L2"/>
    <mergeCell ref="A3:L3"/>
    <mergeCell ref="A4:L4"/>
    <mergeCell ref="A44:L44"/>
    <mergeCell ref="A45:L45"/>
  </mergeCells>
  <printOptions/>
  <pageMargins left="0.24" right="0.26" top="0.8902777777777777" bottom="0.5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6">
      <selection activeCell="A38" sqref="A38"/>
    </sheetView>
  </sheetViews>
  <sheetFormatPr defaultColWidth="9.140625" defaultRowHeight="12.75"/>
  <cols>
    <col min="1" max="1" width="3.8515625" style="0" customWidth="1"/>
    <col min="2" max="2" width="21.7109375" style="0" bestFit="1" customWidth="1"/>
    <col min="3" max="3" width="15.8515625" style="0" bestFit="1" customWidth="1"/>
    <col min="4" max="4" width="23.421875" style="0" bestFit="1" customWidth="1"/>
    <col min="5" max="5" width="4.7109375" style="0" customWidth="1"/>
    <col min="6" max="6" width="5.7109375" style="0" customWidth="1"/>
    <col min="7" max="7" width="9.8515625" style="0" bestFit="1" customWidth="1"/>
    <col min="8" max="8" width="11.421875" style="0" customWidth="1"/>
    <col min="9" max="9" width="2.57421875" style="0" bestFit="1" customWidth="1"/>
    <col min="10" max="10" width="11.421875" style="0" customWidth="1"/>
    <col min="11" max="11" width="11.421875" style="17" customWidth="1"/>
    <col min="12" max="16384" width="11.421875" style="0" customWidth="1"/>
  </cols>
  <sheetData>
    <row r="1" spans="1:7" ht="25.5">
      <c r="A1" s="348" t="s">
        <v>0</v>
      </c>
      <c r="B1" s="348"/>
      <c r="C1" s="348"/>
      <c r="D1" s="348"/>
      <c r="E1" s="348"/>
      <c r="F1" s="348"/>
      <c r="G1" s="348"/>
    </row>
    <row r="2" spans="1:7" ht="18">
      <c r="A2" s="349" t="s">
        <v>163</v>
      </c>
      <c r="B2" s="349"/>
      <c r="C2" s="349"/>
      <c r="D2" s="349"/>
      <c r="E2" s="349"/>
      <c r="F2" s="349"/>
      <c r="G2" s="349"/>
    </row>
    <row r="3" spans="1:10" ht="12.75">
      <c r="A3" s="350" t="s">
        <v>2</v>
      </c>
      <c r="B3" s="350"/>
      <c r="C3" s="350"/>
      <c r="D3" s="350"/>
      <c r="E3" s="350"/>
      <c r="F3" s="350"/>
      <c r="G3" s="350"/>
      <c r="J3" s="67"/>
    </row>
    <row r="4" spans="1:10" ht="12.75">
      <c r="A4" s="350" t="s">
        <v>148</v>
      </c>
      <c r="B4" s="350"/>
      <c r="C4" s="350"/>
      <c r="D4" s="350"/>
      <c r="E4" s="350"/>
      <c r="F4" s="350"/>
      <c r="G4" s="350"/>
      <c r="J4" s="68"/>
    </row>
    <row r="5" spans="1:10" ht="13.5" thickBot="1">
      <c r="A5" s="2"/>
      <c r="B5" s="2"/>
      <c r="C5" s="2"/>
      <c r="D5" s="2"/>
      <c r="E5" s="2"/>
      <c r="J5" s="67"/>
    </row>
    <row r="6" spans="1:10" ht="13.5" thickBot="1">
      <c r="A6" s="191" t="s">
        <v>4</v>
      </c>
      <c r="B6" s="192" t="s">
        <v>145</v>
      </c>
      <c r="C6" s="192" t="s">
        <v>146</v>
      </c>
      <c r="D6" s="192" t="s">
        <v>7</v>
      </c>
      <c r="E6" s="192" t="s">
        <v>8</v>
      </c>
      <c r="F6" s="192" t="s">
        <v>14</v>
      </c>
      <c r="G6" s="187" t="s">
        <v>16</v>
      </c>
      <c r="H6" s="187" t="s">
        <v>18</v>
      </c>
      <c r="J6" s="67"/>
    </row>
    <row r="7" spans="1:10" ht="13.5" thickBot="1">
      <c r="A7" s="170">
        <v>2</v>
      </c>
      <c r="B7" s="86" t="s">
        <v>103</v>
      </c>
      <c r="C7" s="86" t="s">
        <v>138</v>
      </c>
      <c r="D7" s="86" t="s">
        <v>59</v>
      </c>
      <c r="E7" s="80">
        <v>174</v>
      </c>
      <c r="F7" s="87">
        <f>SUM(E7:E7)</f>
        <v>174</v>
      </c>
      <c r="G7" s="190">
        <f>F7/COUNTA(E7:E7)</f>
        <v>174</v>
      </c>
      <c r="H7" s="189" t="s">
        <v>20</v>
      </c>
      <c r="J7" s="67"/>
    </row>
    <row r="8" spans="1:8" ht="13.5" thickBot="1">
      <c r="A8" s="172">
        <v>3</v>
      </c>
      <c r="B8" s="91" t="s">
        <v>114</v>
      </c>
      <c r="C8" s="91" t="s">
        <v>140</v>
      </c>
      <c r="D8" s="91" t="s">
        <v>73</v>
      </c>
      <c r="E8" s="81">
        <v>185</v>
      </c>
      <c r="F8" s="92">
        <f>SUM(E8:E8)</f>
        <v>185</v>
      </c>
      <c r="G8" s="188">
        <f>F8/COUNTA(E8:E8)</f>
        <v>185</v>
      </c>
      <c r="H8" s="139" t="s">
        <v>47</v>
      </c>
    </row>
    <row r="9" ht="13.5" thickBot="1">
      <c r="J9" s="67"/>
    </row>
    <row r="10" spans="1:10" ht="12.75">
      <c r="A10" s="170">
        <v>1</v>
      </c>
      <c r="B10" s="86" t="s">
        <v>102</v>
      </c>
      <c r="C10" s="86" t="s">
        <v>138</v>
      </c>
      <c r="D10" s="86" t="s">
        <v>58</v>
      </c>
      <c r="E10" s="80">
        <v>225</v>
      </c>
      <c r="F10" s="87">
        <f>SUM(E10:E10)</f>
        <v>225</v>
      </c>
      <c r="G10" s="190">
        <f>F10/COUNTA(E10:E10)</f>
        <v>225</v>
      </c>
      <c r="H10" s="163" t="s">
        <v>47</v>
      </c>
      <c r="J10" s="67"/>
    </row>
    <row r="11" spans="1:10" ht="13.5" thickBot="1">
      <c r="A11" s="172">
        <v>4</v>
      </c>
      <c r="B11" s="91" t="s">
        <v>130</v>
      </c>
      <c r="C11" s="91" t="s">
        <v>139</v>
      </c>
      <c r="D11" s="91" t="s">
        <v>66</v>
      </c>
      <c r="E11" s="81">
        <v>200</v>
      </c>
      <c r="F11" s="92">
        <f>SUM(E11:E11)</f>
        <v>200</v>
      </c>
      <c r="G11" s="188">
        <f>F11/COUNTA(E11:E11)</f>
        <v>200</v>
      </c>
      <c r="H11" s="189" t="s">
        <v>20</v>
      </c>
      <c r="J11" s="67"/>
    </row>
    <row r="12" ht="12.75">
      <c r="J12" s="67"/>
    </row>
    <row r="13" ht="12.75">
      <c r="J13" s="67"/>
    </row>
    <row r="14" spans="1:10" ht="25.5">
      <c r="A14" s="348" t="s">
        <v>0</v>
      </c>
      <c r="B14" s="348"/>
      <c r="C14" s="348"/>
      <c r="D14" s="348"/>
      <c r="E14" s="348"/>
      <c r="F14" s="348"/>
      <c r="G14" s="348"/>
      <c r="H14" s="348"/>
      <c r="J14" s="67"/>
    </row>
    <row r="15" spans="1:7" ht="18">
      <c r="A15" s="349" t="s">
        <v>163</v>
      </c>
      <c r="B15" s="349"/>
      <c r="C15" s="349"/>
      <c r="D15" s="349"/>
      <c r="E15" s="349"/>
      <c r="F15" s="349"/>
      <c r="G15" s="349"/>
    </row>
    <row r="16" spans="1:10" ht="12.75">
      <c r="A16" s="350" t="s">
        <v>2</v>
      </c>
      <c r="B16" s="350"/>
      <c r="C16" s="350"/>
      <c r="D16" s="350"/>
      <c r="E16" s="350"/>
      <c r="F16" s="350"/>
      <c r="G16" s="350"/>
      <c r="H16" s="350"/>
      <c r="J16" s="67"/>
    </row>
    <row r="17" spans="1:10" ht="12.75">
      <c r="A17" s="350" t="s">
        <v>48</v>
      </c>
      <c r="B17" s="350"/>
      <c r="C17" s="350"/>
      <c r="D17" s="350"/>
      <c r="E17" s="350"/>
      <c r="F17" s="350"/>
      <c r="G17" s="350"/>
      <c r="H17" s="350"/>
      <c r="J17" s="67"/>
    </row>
    <row r="18" spans="1:10" ht="13.5" thickBot="1">
      <c r="A18" s="2"/>
      <c r="B18" s="2"/>
      <c r="C18" s="2"/>
      <c r="D18" s="2"/>
      <c r="E18" s="2"/>
      <c r="J18" s="67"/>
    </row>
    <row r="19" spans="1:10" ht="13.5" thickBot="1">
      <c r="A19" s="193" t="s">
        <v>4</v>
      </c>
      <c r="B19" s="191" t="s">
        <v>145</v>
      </c>
      <c r="C19" s="192" t="s">
        <v>146</v>
      </c>
      <c r="D19" s="187" t="s">
        <v>7</v>
      </c>
      <c r="E19" s="194" t="s">
        <v>8</v>
      </c>
      <c r="F19" s="192" t="s">
        <v>14</v>
      </c>
      <c r="G19" s="187" t="s">
        <v>16</v>
      </c>
      <c r="H19" s="94" t="s">
        <v>18</v>
      </c>
      <c r="J19" s="67"/>
    </row>
    <row r="20" spans="1:10" ht="13.5" thickBot="1">
      <c r="A20" s="170">
        <v>1</v>
      </c>
      <c r="B20" s="86" t="s">
        <v>114</v>
      </c>
      <c r="C20" s="86" t="s">
        <v>140</v>
      </c>
      <c r="D20" s="163" t="s">
        <v>73</v>
      </c>
      <c r="E20" s="122">
        <v>166</v>
      </c>
      <c r="F20" s="87">
        <f>SUM(E20:E20)</f>
        <v>166</v>
      </c>
      <c r="G20" s="190">
        <f>F20/COUNTA(E20:E20)</f>
        <v>166</v>
      </c>
      <c r="H20" s="195" t="s">
        <v>23</v>
      </c>
      <c r="J20" s="67"/>
    </row>
    <row r="21" spans="1:10" ht="13.5" thickBot="1">
      <c r="A21" s="172">
        <v>2</v>
      </c>
      <c r="B21" s="91" t="s">
        <v>102</v>
      </c>
      <c r="C21" s="91" t="s">
        <v>138</v>
      </c>
      <c r="D21" s="139" t="s">
        <v>58</v>
      </c>
      <c r="E21" s="125">
        <v>203</v>
      </c>
      <c r="F21" s="92">
        <f>SUM(E21:E21)</f>
        <v>203</v>
      </c>
      <c r="G21" s="188">
        <f>F21/COUNTA(E21:E21)</f>
        <v>203</v>
      </c>
      <c r="H21" s="342" t="s">
        <v>22</v>
      </c>
      <c r="J21" s="67"/>
    </row>
    <row r="22" ht="12.75">
      <c r="J22" s="67"/>
    </row>
    <row r="23" ht="12.75">
      <c r="J23" s="67"/>
    </row>
    <row r="24" ht="12.75">
      <c r="J24" s="67"/>
    </row>
    <row r="25" ht="12.75">
      <c r="J25" s="67"/>
    </row>
    <row r="27" spans="1:8" ht="25.5">
      <c r="A27" s="348" t="s">
        <v>0</v>
      </c>
      <c r="B27" s="348"/>
      <c r="C27" s="348"/>
      <c r="D27" s="348"/>
      <c r="E27" s="348"/>
      <c r="F27" s="348"/>
      <c r="G27" s="348"/>
      <c r="H27" s="348"/>
    </row>
    <row r="28" spans="1:8" ht="18">
      <c r="A28" s="349" t="s">
        <v>52</v>
      </c>
      <c r="B28" s="349"/>
      <c r="C28" s="349"/>
      <c r="D28" s="349"/>
      <c r="E28" s="349"/>
      <c r="F28" s="349"/>
      <c r="G28" s="349"/>
      <c r="H28" s="349"/>
    </row>
    <row r="29" spans="1:8" ht="12.75">
      <c r="A29" s="350" t="s">
        <v>2</v>
      </c>
      <c r="B29" s="350"/>
      <c r="C29" s="350"/>
      <c r="D29" s="350"/>
      <c r="E29" s="350"/>
      <c r="F29" s="350"/>
      <c r="G29" s="350"/>
      <c r="H29" s="350"/>
    </row>
    <row r="30" spans="1:8" ht="12.75">
      <c r="A30" s="350" t="s">
        <v>149</v>
      </c>
      <c r="B30" s="350"/>
      <c r="C30" s="350"/>
      <c r="D30" s="350"/>
      <c r="E30" s="350"/>
      <c r="F30" s="350"/>
      <c r="G30" s="350"/>
      <c r="H30" s="350"/>
    </row>
    <row r="31" spans="1:7" ht="13.5" thickBot="1">
      <c r="A31" s="2"/>
      <c r="B31" s="2"/>
      <c r="C31" s="2"/>
      <c r="D31" s="2"/>
      <c r="E31" s="2"/>
      <c r="G31" s="14"/>
    </row>
    <row r="32" spans="1:11" ht="13.5" thickBot="1">
      <c r="A32" s="3" t="s">
        <v>4</v>
      </c>
      <c r="B32" s="28" t="s">
        <v>145</v>
      </c>
      <c r="C32" s="74" t="s">
        <v>146</v>
      </c>
      <c r="D32" s="74" t="s">
        <v>7</v>
      </c>
      <c r="E32" s="3" t="s">
        <v>8</v>
      </c>
      <c r="F32" s="3" t="s">
        <v>14</v>
      </c>
      <c r="G32" s="3" t="s">
        <v>16</v>
      </c>
      <c r="H32" s="94" t="s">
        <v>18</v>
      </c>
      <c r="K32"/>
    </row>
    <row r="33" spans="1:11" ht="12.75">
      <c r="A33" s="70">
        <v>1</v>
      </c>
      <c r="B33" s="85" t="s">
        <v>54</v>
      </c>
      <c r="C33" s="86" t="s">
        <v>136</v>
      </c>
      <c r="D33" s="86" t="s">
        <v>150</v>
      </c>
      <c r="E33" s="80">
        <v>194</v>
      </c>
      <c r="F33" s="71">
        <f>SUM(E33:E33)</f>
        <v>194</v>
      </c>
      <c r="G33" s="72">
        <f>F33/COUNTA(E33:E33)</f>
        <v>194</v>
      </c>
      <c r="H33" s="35" t="s">
        <v>47</v>
      </c>
      <c r="K33"/>
    </row>
    <row r="34" spans="1:11" ht="12.75">
      <c r="A34" s="70">
        <v>4</v>
      </c>
      <c r="B34" s="89" t="s">
        <v>95</v>
      </c>
      <c r="C34" s="35" t="s">
        <v>140</v>
      </c>
      <c r="D34" s="35" t="s">
        <v>151</v>
      </c>
      <c r="E34" s="36">
        <v>161</v>
      </c>
      <c r="F34" s="71">
        <f>SUM(E34:E34)</f>
        <v>161</v>
      </c>
      <c r="G34" s="72">
        <f>F34/COUNTA(E34:E34)</f>
        <v>161</v>
      </c>
      <c r="H34" s="95" t="s">
        <v>20</v>
      </c>
      <c r="K34"/>
    </row>
    <row r="35" ht="12.75">
      <c r="K35"/>
    </row>
    <row r="36" spans="1:11" ht="12.75">
      <c r="A36" s="70">
        <v>2</v>
      </c>
      <c r="B36" s="89" t="s">
        <v>71</v>
      </c>
      <c r="C36" s="35" t="s">
        <v>144</v>
      </c>
      <c r="D36" s="35" t="s">
        <v>152</v>
      </c>
      <c r="E36" s="36">
        <v>184</v>
      </c>
      <c r="F36" s="71">
        <f>SUM(E36:E36)</f>
        <v>184</v>
      </c>
      <c r="G36" s="72">
        <f>F36/COUNTA(E36:E36)</f>
        <v>184</v>
      </c>
      <c r="H36" s="35" t="s">
        <v>47</v>
      </c>
      <c r="K36"/>
    </row>
    <row r="37" spans="1:11" ht="12.75">
      <c r="A37" s="70">
        <v>3</v>
      </c>
      <c r="B37" s="89" t="s">
        <v>96</v>
      </c>
      <c r="C37" s="35" t="s">
        <v>136</v>
      </c>
      <c r="D37" s="35" t="s">
        <v>184</v>
      </c>
      <c r="E37" s="36">
        <v>181</v>
      </c>
      <c r="F37" s="71">
        <f>SUM(E37:E37)</f>
        <v>181</v>
      </c>
      <c r="G37" s="72">
        <f>F37/COUNTA(E37:E37)</f>
        <v>181</v>
      </c>
      <c r="H37" s="95" t="s">
        <v>20</v>
      </c>
      <c r="K37"/>
    </row>
    <row r="38" ht="12.75">
      <c r="K38"/>
    </row>
    <row r="39" spans="1:8" ht="25.5">
      <c r="A39" s="348" t="s">
        <v>0</v>
      </c>
      <c r="B39" s="348"/>
      <c r="C39" s="348"/>
      <c r="D39" s="348"/>
      <c r="E39" s="348"/>
      <c r="F39" s="348"/>
      <c r="G39" s="348"/>
      <c r="H39" s="348"/>
    </row>
    <row r="40" spans="1:8" ht="18">
      <c r="A40" s="349" t="s">
        <v>1</v>
      </c>
      <c r="B40" s="349"/>
      <c r="C40" s="349"/>
      <c r="D40" s="349"/>
      <c r="E40" s="349"/>
      <c r="F40" s="349"/>
      <c r="G40" s="349"/>
      <c r="H40" s="349"/>
    </row>
    <row r="41" spans="1:8" ht="12.75">
      <c r="A41" s="350" t="s">
        <v>2</v>
      </c>
      <c r="B41" s="350"/>
      <c r="C41" s="350"/>
      <c r="D41" s="350"/>
      <c r="E41" s="350"/>
      <c r="F41" s="350"/>
      <c r="G41" s="350"/>
      <c r="H41" s="350"/>
    </row>
    <row r="42" spans="1:8" ht="12.75">
      <c r="A42" s="350" t="s">
        <v>49</v>
      </c>
      <c r="B42" s="350"/>
      <c r="C42" s="350"/>
      <c r="D42" s="350"/>
      <c r="E42" s="350"/>
      <c r="F42" s="350"/>
      <c r="G42" s="350"/>
      <c r="H42" s="350"/>
    </row>
    <row r="43" spans="1:7" ht="13.5" thickBot="1">
      <c r="A43" s="2"/>
      <c r="B43" s="2"/>
      <c r="C43" s="2"/>
      <c r="D43" s="2"/>
      <c r="E43" s="2"/>
      <c r="G43" s="14"/>
    </row>
    <row r="44" spans="1:8" ht="13.5" thickBot="1">
      <c r="A44" s="3" t="s">
        <v>4</v>
      </c>
      <c r="B44" s="28" t="s">
        <v>145</v>
      </c>
      <c r="C44" s="74" t="s">
        <v>146</v>
      </c>
      <c r="D44" s="3" t="s">
        <v>7</v>
      </c>
      <c r="E44" s="3" t="s">
        <v>8</v>
      </c>
      <c r="F44" s="3" t="s">
        <v>14</v>
      </c>
      <c r="G44" s="3" t="s">
        <v>16</v>
      </c>
      <c r="H44" s="94" t="s">
        <v>18</v>
      </c>
    </row>
    <row r="45" spans="1:8" ht="12.75">
      <c r="A45" s="70">
        <v>1</v>
      </c>
      <c r="B45" s="85" t="s">
        <v>54</v>
      </c>
      <c r="C45" s="86" t="s">
        <v>136</v>
      </c>
      <c r="D45" s="86" t="s">
        <v>150</v>
      </c>
      <c r="E45" s="80">
        <v>198</v>
      </c>
      <c r="F45" s="71">
        <f>SUM(E45:E45)</f>
        <v>198</v>
      </c>
      <c r="G45" s="72">
        <f>F45/COUNTA(E45:E45)</f>
        <v>198</v>
      </c>
      <c r="H45" s="343" t="s">
        <v>22</v>
      </c>
    </row>
    <row r="46" spans="1:8" ht="12.75">
      <c r="A46" s="70">
        <v>3</v>
      </c>
      <c r="B46" s="89" t="s">
        <v>71</v>
      </c>
      <c r="C46" s="35" t="s">
        <v>144</v>
      </c>
      <c r="D46" s="35" t="s">
        <v>152</v>
      </c>
      <c r="E46" s="36">
        <v>192</v>
      </c>
      <c r="F46" s="71">
        <f>SUM(E46:E46)</f>
        <v>192</v>
      </c>
      <c r="G46" s="72">
        <f>F46/COUNTA(E46:E46)</f>
        <v>192</v>
      </c>
      <c r="H46" s="96" t="s">
        <v>23</v>
      </c>
    </row>
  </sheetData>
  <sheetProtection/>
  <mergeCells count="16">
    <mergeCell ref="A14:H14"/>
    <mergeCell ref="A16:H16"/>
    <mergeCell ref="A17:H17"/>
    <mergeCell ref="A1:G1"/>
    <mergeCell ref="A2:G2"/>
    <mergeCell ref="A3:G3"/>
    <mergeCell ref="A4:G4"/>
    <mergeCell ref="A15:G15"/>
    <mergeCell ref="A41:H41"/>
    <mergeCell ref="A42:H42"/>
    <mergeCell ref="A27:H27"/>
    <mergeCell ref="A28:H28"/>
    <mergeCell ref="A29:H29"/>
    <mergeCell ref="A30:H30"/>
    <mergeCell ref="A39:H39"/>
    <mergeCell ref="A40:H40"/>
  </mergeCells>
  <printOptions/>
  <pageMargins left="0.4097222222222222" right="0.4" top="0.8902777777777777" bottom="0.5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K6" sqref="K6"/>
    </sheetView>
  </sheetViews>
  <sheetFormatPr defaultColWidth="7.140625" defaultRowHeight="12.75"/>
  <cols>
    <col min="1" max="1" width="2.7109375" style="0" customWidth="1"/>
    <col min="2" max="2" width="23.00390625" style="0" customWidth="1"/>
    <col min="3" max="3" width="12.421875" style="0" customWidth="1"/>
    <col min="4" max="4" width="21.00390625" style="0" customWidth="1"/>
    <col min="5" max="10" width="4.00390625" style="0" bestFit="1" customWidth="1"/>
    <col min="11" max="11" width="6.00390625" style="0" bestFit="1" customWidth="1"/>
    <col min="12" max="12" width="5.57421875" style="0" bestFit="1" customWidth="1"/>
  </cols>
  <sheetData>
    <row r="1" spans="1:13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8">
      <c r="A2" s="349" t="s">
        <v>163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2.75">
      <c r="A4" s="350" t="s">
        <v>24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6" ht="13.5" thickBot="1">
      <c r="A5" s="2"/>
      <c r="B5" s="2"/>
      <c r="C5" s="2"/>
      <c r="D5" s="2"/>
      <c r="E5" s="2"/>
      <c r="F5" s="2"/>
    </row>
    <row r="6" spans="1:13" ht="13.5" thickBot="1">
      <c r="A6" s="107" t="s">
        <v>4</v>
      </c>
      <c r="B6" s="198" t="s">
        <v>5</v>
      </c>
      <c r="C6" s="105" t="s">
        <v>6</v>
      </c>
      <c r="D6" s="199" t="s">
        <v>7</v>
      </c>
      <c r="E6" s="108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3.5" thickBot="1">
      <c r="A7" s="376">
        <v>1</v>
      </c>
      <c r="B7" s="164" t="s">
        <v>54</v>
      </c>
      <c r="C7" s="109" t="s">
        <v>136</v>
      </c>
      <c r="D7" s="109" t="s">
        <v>57</v>
      </c>
      <c r="E7" s="30">
        <v>154</v>
      </c>
      <c r="F7" s="5">
        <v>206</v>
      </c>
      <c r="G7" s="5">
        <v>244</v>
      </c>
      <c r="H7" s="5">
        <v>234</v>
      </c>
      <c r="I7" s="5">
        <v>190</v>
      </c>
      <c r="J7" s="6">
        <v>227</v>
      </c>
      <c r="K7" s="21">
        <f aca="true" t="shared" si="0" ref="K7:K42">SUM(E7:J7)</f>
        <v>1255</v>
      </c>
      <c r="L7" s="22">
        <f>SUM(K7:K8)</f>
        <v>2442</v>
      </c>
      <c r="M7" s="23">
        <f>L7/COUNTA(E7:J8)</f>
        <v>203.5</v>
      </c>
    </row>
    <row r="8" spans="1:13" ht="13.5" thickBot="1">
      <c r="A8" s="376"/>
      <c r="B8" s="205" t="s">
        <v>60</v>
      </c>
      <c r="C8" s="111" t="s">
        <v>136</v>
      </c>
      <c r="D8" s="111" t="s">
        <v>57</v>
      </c>
      <c r="E8" s="32">
        <v>195</v>
      </c>
      <c r="F8" s="11">
        <v>177</v>
      </c>
      <c r="G8" s="11">
        <v>172</v>
      </c>
      <c r="H8" s="11">
        <v>182</v>
      </c>
      <c r="I8" s="11">
        <v>205</v>
      </c>
      <c r="J8" s="12">
        <v>256</v>
      </c>
      <c r="K8" s="24">
        <f t="shared" si="0"/>
        <v>1187</v>
      </c>
      <c r="L8" s="25">
        <f>L7</f>
        <v>2442</v>
      </c>
      <c r="M8" s="26">
        <f>M7</f>
        <v>203.5</v>
      </c>
    </row>
    <row r="9" spans="1:13" ht="13.5" thickBot="1">
      <c r="A9" s="376">
        <v>2</v>
      </c>
      <c r="B9" s="178" t="s">
        <v>63</v>
      </c>
      <c r="C9" s="176" t="s">
        <v>138</v>
      </c>
      <c r="D9" s="176" t="s">
        <v>167</v>
      </c>
      <c r="E9" s="30">
        <v>160</v>
      </c>
      <c r="F9" s="5">
        <v>184</v>
      </c>
      <c r="G9" s="5">
        <v>161</v>
      </c>
      <c r="H9" s="5">
        <v>170</v>
      </c>
      <c r="I9" s="5">
        <v>186</v>
      </c>
      <c r="J9" s="6">
        <v>183</v>
      </c>
      <c r="K9" s="21">
        <f t="shared" si="0"/>
        <v>1044</v>
      </c>
      <c r="L9" s="22">
        <f>SUM(K9:K10)</f>
        <v>2242</v>
      </c>
      <c r="M9" s="23">
        <f>L9/COUNTA(E9:J10)</f>
        <v>186.83333333333334</v>
      </c>
    </row>
    <row r="10" spans="1:13" ht="13.5" thickBot="1">
      <c r="A10" s="376"/>
      <c r="B10" s="173" t="s">
        <v>69</v>
      </c>
      <c r="C10" s="112" t="s">
        <v>138</v>
      </c>
      <c r="D10" s="112" t="s">
        <v>134</v>
      </c>
      <c r="E10" s="32">
        <v>198</v>
      </c>
      <c r="F10" s="11">
        <v>244</v>
      </c>
      <c r="G10" s="11">
        <v>159</v>
      </c>
      <c r="H10" s="11">
        <v>184</v>
      </c>
      <c r="I10" s="11">
        <v>191</v>
      </c>
      <c r="J10" s="12">
        <v>222</v>
      </c>
      <c r="K10" s="24">
        <f t="shared" si="0"/>
        <v>1198</v>
      </c>
      <c r="L10" s="25">
        <f>L9</f>
        <v>2242</v>
      </c>
      <c r="M10" s="26">
        <f>M9</f>
        <v>186.83333333333334</v>
      </c>
    </row>
    <row r="11" spans="1:13" ht="13.5" thickBot="1">
      <c r="A11" s="376">
        <v>3</v>
      </c>
      <c r="B11" s="164" t="s">
        <v>71</v>
      </c>
      <c r="C11" s="109" t="s">
        <v>144</v>
      </c>
      <c r="D11" s="109" t="s">
        <v>67</v>
      </c>
      <c r="E11" s="30">
        <v>174</v>
      </c>
      <c r="F11" s="5">
        <v>177</v>
      </c>
      <c r="G11" s="5">
        <v>188</v>
      </c>
      <c r="H11" s="5">
        <v>158</v>
      </c>
      <c r="I11" s="5">
        <v>190</v>
      </c>
      <c r="J11" s="6">
        <v>204</v>
      </c>
      <c r="K11" s="21">
        <f t="shared" si="0"/>
        <v>1091</v>
      </c>
      <c r="L11" s="22">
        <f>SUM(K11:K12)</f>
        <v>2239</v>
      </c>
      <c r="M11" s="23">
        <f>L11/COUNTA(E11:J12)</f>
        <v>186.58333333333334</v>
      </c>
    </row>
    <row r="12" spans="1:13" ht="13.5" thickBot="1">
      <c r="A12" s="376"/>
      <c r="B12" s="166" t="s">
        <v>68</v>
      </c>
      <c r="C12" s="111" t="s">
        <v>144</v>
      </c>
      <c r="D12" s="111" t="s">
        <v>67</v>
      </c>
      <c r="E12" s="32">
        <v>211</v>
      </c>
      <c r="F12" s="11">
        <v>178</v>
      </c>
      <c r="G12" s="11">
        <v>180</v>
      </c>
      <c r="H12" s="11">
        <v>206</v>
      </c>
      <c r="I12" s="11">
        <v>191</v>
      </c>
      <c r="J12" s="12">
        <v>182</v>
      </c>
      <c r="K12" s="24">
        <f t="shared" si="0"/>
        <v>1148</v>
      </c>
      <c r="L12" s="25">
        <f>L11</f>
        <v>2239</v>
      </c>
      <c r="M12" s="26">
        <f>M11</f>
        <v>186.58333333333334</v>
      </c>
    </row>
    <row r="13" spans="1:13" ht="13.5" thickBot="1">
      <c r="A13" s="376">
        <v>4</v>
      </c>
      <c r="B13" s="110" t="s">
        <v>172</v>
      </c>
      <c r="C13" s="110" t="s">
        <v>142</v>
      </c>
      <c r="D13" s="118" t="s">
        <v>164</v>
      </c>
      <c r="E13" s="30">
        <v>199</v>
      </c>
      <c r="F13" s="5">
        <v>158</v>
      </c>
      <c r="G13" s="5">
        <v>200</v>
      </c>
      <c r="H13" s="5">
        <v>178</v>
      </c>
      <c r="I13" s="5">
        <v>213</v>
      </c>
      <c r="J13" s="6">
        <v>212</v>
      </c>
      <c r="K13" s="21">
        <f t="shared" si="0"/>
        <v>1160</v>
      </c>
      <c r="L13" s="22">
        <f>SUM(K13:K14)</f>
        <v>2187</v>
      </c>
      <c r="M13" s="23">
        <f>L13/COUNTA(E13:J14)</f>
        <v>182.25</v>
      </c>
    </row>
    <row r="14" spans="1:13" ht="13.5" thickBot="1">
      <c r="A14" s="376"/>
      <c r="B14" s="110" t="s">
        <v>92</v>
      </c>
      <c r="C14" s="110" t="s">
        <v>142</v>
      </c>
      <c r="D14" s="118" t="s">
        <v>164</v>
      </c>
      <c r="E14" s="32">
        <v>179</v>
      </c>
      <c r="F14" s="11">
        <v>179</v>
      </c>
      <c r="G14" s="11">
        <v>146</v>
      </c>
      <c r="H14" s="11">
        <v>201</v>
      </c>
      <c r="I14" s="11">
        <v>160</v>
      </c>
      <c r="J14" s="12">
        <v>162</v>
      </c>
      <c r="K14" s="24">
        <f t="shared" si="0"/>
        <v>1027</v>
      </c>
      <c r="L14" s="25">
        <f>L13</f>
        <v>2187</v>
      </c>
      <c r="M14" s="26">
        <f>M13</f>
        <v>182.25</v>
      </c>
    </row>
    <row r="15" spans="1:13" ht="13.5" thickBot="1">
      <c r="A15" s="376">
        <v>5</v>
      </c>
      <c r="B15" s="164" t="s">
        <v>96</v>
      </c>
      <c r="C15" s="109" t="s">
        <v>136</v>
      </c>
      <c r="D15" s="109" t="s">
        <v>184</v>
      </c>
      <c r="E15" s="30">
        <v>191</v>
      </c>
      <c r="F15" s="5">
        <v>172</v>
      </c>
      <c r="G15" s="5">
        <v>157</v>
      </c>
      <c r="H15" s="5">
        <v>180</v>
      </c>
      <c r="I15" s="5">
        <v>207</v>
      </c>
      <c r="J15" s="6">
        <v>194</v>
      </c>
      <c r="K15" s="21">
        <f t="shared" si="0"/>
        <v>1101</v>
      </c>
      <c r="L15" s="22">
        <f>SUM(K15:K16)</f>
        <v>2121</v>
      </c>
      <c r="M15" s="23">
        <f>L15/COUNTA(E15:J16)</f>
        <v>176.75</v>
      </c>
    </row>
    <row r="16" spans="1:13" ht="13.5" thickBot="1">
      <c r="A16" s="376"/>
      <c r="B16" s="166" t="s">
        <v>177</v>
      </c>
      <c r="C16" s="111" t="s">
        <v>136</v>
      </c>
      <c r="D16" s="111" t="s">
        <v>184</v>
      </c>
      <c r="E16" s="32">
        <v>183</v>
      </c>
      <c r="F16" s="11">
        <v>136</v>
      </c>
      <c r="G16" s="11">
        <v>167</v>
      </c>
      <c r="H16" s="11">
        <v>160</v>
      </c>
      <c r="I16" s="11">
        <v>162</v>
      </c>
      <c r="J16" s="12">
        <v>212</v>
      </c>
      <c r="K16" s="24">
        <f t="shared" si="0"/>
        <v>1020</v>
      </c>
      <c r="L16" s="25">
        <f>L15</f>
        <v>2121</v>
      </c>
      <c r="M16" s="26">
        <f>M15</f>
        <v>176.75</v>
      </c>
    </row>
    <row r="17" spans="1:13" ht="13.5" thickBot="1">
      <c r="A17" s="376">
        <v>6</v>
      </c>
      <c r="B17" s="178" t="s">
        <v>95</v>
      </c>
      <c r="C17" s="176" t="s">
        <v>140</v>
      </c>
      <c r="D17" s="176" t="s">
        <v>73</v>
      </c>
      <c r="E17" s="30">
        <v>169</v>
      </c>
      <c r="F17" s="5">
        <v>169</v>
      </c>
      <c r="G17" s="5">
        <v>182</v>
      </c>
      <c r="H17" s="5">
        <v>203</v>
      </c>
      <c r="I17" s="5">
        <v>184</v>
      </c>
      <c r="J17" s="6">
        <v>206</v>
      </c>
      <c r="K17" s="21">
        <f t="shared" si="0"/>
        <v>1113</v>
      </c>
      <c r="L17" s="22">
        <f>SUM(K17:K18)</f>
        <v>2088</v>
      </c>
      <c r="M17" s="23">
        <f>L17/COUNTA(E17:J18)</f>
        <v>174</v>
      </c>
    </row>
    <row r="18" spans="1:13" ht="13.5" thickBot="1">
      <c r="A18" s="376"/>
      <c r="B18" s="173" t="s">
        <v>99</v>
      </c>
      <c r="C18" s="112" t="s">
        <v>140</v>
      </c>
      <c r="D18" s="112" t="s">
        <v>73</v>
      </c>
      <c r="E18" s="32">
        <v>159</v>
      </c>
      <c r="F18" s="11">
        <v>160</v>
      </c>
      <c r="G18" s="11">
        <v>147</v>
      </c>
      <c r="H18" s="11">
        <v>158</v>
      </c>
      <c r="I18" s="11">
        <v>182</v>
      </c>
      <c r="J18" s="12">
        <v>169</v>
      </c>
      <c r="K18" s="24">
        <f t="shared" si="0"/>
        <v>975</v>
      </c>
      <c r="L18" s="25">
        <f>L17</f>
        <v>2088</v>
      </c>
      <c r="M18" s="26">
        <f>M17</f>
        <v>174</v>
      </c>
    </row>
    <row r="19" spans="1:13" ht="13.5" thickBot="1">
      <c r="A19" s="376">
        <v>7</v>
      </c>
      <c r="B19" s="164" t="s">
        <v>83</v>
      </c>
      <c r="C19" s="109" t="s">
        <v>138</v>
      </c>
      <c r="D19" s="109" t="s">
        <v>84</v>
      </c>
      <c r="E19" s="30">
        <v>150</v>
      </c>
      <c r="F19" s="5">
        <v>157</v>
      </c>
      <c r="G19" s="5">
        <v>178</v>
      </c>
      <c r="H19" s="5">
        <v>173</v>
      </c>
      <c r="I19" s="5">
        <v>168</v>
      </c>
      <c r="J19" s="6">
        <v>168</v>
      </c>
      <c r="K19" s="21">
        <f t="shared" si="0"/>
        <v>994</v>
      </c>
      <c r="L19" s="22">
        <f>SUM(K19:K20)</f>
        <v>2026</v>
      </c>
      <c r="M19" s="23">
        <f>L19/COUNTA(E19:J20)</f>
        <v>168.83333333333334</v>
      </c>
    </row>
    <row r="20" spans="1:13" ht="13.5" thickBot="1">
      <c r="A20" s="376"/>
      <c r="B20" s="166" t="s">
        <v>87</v>
      </c>
      <c r="C20" s="111" t="s">
        <v>138</v>
      </c>
      <c r="D20" s="111" t="s">
        <v>84</v>
      </c>
      <c r="E20" s="32">
        <v>153</v>
      </c>
      <c r="F20" s="11">
        <v>132</v>
      </c>
      <c r="G20" s="11">
        <v>168</v>
      </c>
      <c r="H20" s="11">
        <v>165</v>
      </c>
      <c r="I20" s="11">
        <v>202</v>
      </c>
      <c r="J20" s="12">
        <v>212</v>
      </c>
      <c r="K20" s="24">
        <f t="shared" si="0"/>
        <v>1032</v>
      </c>
      <c r="L20" s="25">
        <f>L19</f>
        <v>2026</v>
      </c>
      <c r="M20" s="26">
        <f>M19</f>
        <v>168.83333333333334</v>
      </c>
    </row>
    <row r="21" spans="1:13" ht="13.5" thickBot="1">
      <c r="A21" s="376">
        <v>8</v>
      </c>
      <c r="B21" s="178" t="s">
        <v>93</v>
      </c>
      <c r="C21" s="176" t="s">
        <v>139</v>
      </c>
      <c r="D21" s="176" t="s">
        <v>66</v>
      </c>
      <c r="E21" s="30">
        <v>160</v>
      </c>
      <c r="F21" s="5">
        <v>178</v>
      </c>
      <c r="G21" s="5">
        <v>147</v>
      </c>
      <c r="H21" s="5">
        <v>154</v>
      </c>
      <c r="I21" s="5">
        <v>181</v>
      </c>
      <c r="J21" s="6">
        <v>121</v>
      </c>
      <c r="K21" s="21">
        <f t="shared" si="0"/>
        <v>941</v>
      </c>
      <c r="L21" s="22">
        <f>SUM(K21:K22)</f>
        <v>2022</v>
      </c>
      <c r="M21" s="23">
        <f>L21/COUNTA(E21:J22)</f>
        <v>168.5</v>
      </c>
    </row>
    <row r="22" spans="1:13" ht="13.5" thickBot="1">
      <c r="A22" s="376"/>
      <c r="B22" s="173" t="s">
        <v>90</v>
      </c>
      <c r="C22" s="112" t="s">
        <v>139</v>
      </c>
      <c r="D22" s="112" t="s">
        <v>66</v>
      </c>
      <c r="E22" s="32">
        <v>192</v>
      </c>
      <c r="F22" s="11">
        <v>161</v>
      </c>
      <c r="G22" s="11">
        <v>159</v>
      </c>
      <c r="H22" s="11">
        <v>210</v>
      </c>
      <c r="I22" s="11">
        <v>172</v>
      </c>
      <c r="J22" s="12">
        <v>187</v>
      </c>
      <c r="K22" s="24">
        <f t="shared" si="0"/>
        <v>1081</v>
      </c>
      <c r="L22" s="25">
        <f>L21</f>
        <v>2022</v>
      </c>
      <c r="M22" s="26">
        <f>M21</f>
        <v>168.5</v>
      </c>
    </row>
    <row r="23" spans="1:13" ht="13.5" thickBot="1">
      <c r="A23" s="376">
        <v>9</v>
      </c>
      <c r="B23" s="164" t="s">
        <v>86</v>
      </c>
      <c r="C23" s="109" t="s">
        <v>137</v>
      </c>
      <c r="D23" s="109" t="s">
        <v>85</v>
      </c>
      <c r="E23" s="30">
        <v>169</v>
      </c>
      <c r="F23" s="5">
        <v>173</v>
      </c>
      <c r="G23" s="5">
        <v>168</v>
      </c>
      <c r="H23" s="5">
        <v>167</v>
      </c>
      <c r="I23" s="5">
        <v>150</v>
      </c>
      <c r="J23" s="6">
        <v>158</v>
      </c>
      <c r="K23" s="21">
        <f t="shared" si="0"/>
        <v>985</v>
      </c>
      <c r="L23" s="22">
        <f>SUM(K23:K24)</f>
        <v>2021</v>
      </c>
      <c r="M23" s="23">
        <f>L23/COUNTA(E23:J24)</f>
        <v>168.41666666666666</v>
      </c>
    </row>
    <row r="24" spans="1:13" ht="13.5" thickBot="1">
      <c r="A24" s="376"/>
      <c r="B24" s="166" t="s">
        <v>88</v>
      </c>
      <c r="C24" s="111" t="s">
        <v>137</v>
      </c>
      <c r="D24" s="111" t="s">
        <v>85</v>
      </c>
      <c r="E24" s="32">
        <v>146</v>
      </c>
      <c r="F24" s="11">
        <v>157</v>
      </c>
      <c r="G24" s="11">
        <v>189</v>
      </c>
      <c r="H24" s="11">
        <v>169</v>
      </c>
      <c r="I24" s="11">
        <v>140</v>
      </c>
      <c r="J24" s="12">
        <v>235</v>
      </c>
      <c r="K24" s="24">
        <f t="shared" si="0"/>
        <v>1036</v>
      </c>
      <c r="L24" s="25">
        <f>L23</f>
        <v>2021</v>
      </c>
      <c r="M24" s="26">
        <f>M23</f>
        <v>168.41666666666666</v>
      </c>
    </row>
    <row r="25" spans="1:13" ht="13.5" thickBot="1">
      <c r="A25" s="376">
        <v>10</v>
      </c>
      <c r="B25" s="178" t="s">
        <v>94</v>
      </c>
      <c r="C25" s="176" t="s">
        <v>137</v>
      </c>
      <c r="D25" s="176" t="s">
        <v>72</v>
      </c>
      <c r="E25" s="30">
        <v>204</v>
      </c>
      <c r="F25" s="5">
        <v>157</v>
      </c>
      <c r="G25" s="5">
        <v>195</v>
      </c>
      <c r="H25" s="5">
        <v>170</v>
      </c>
      <c r="I25" s="5">
        <v>166</v>
      </c>
      <c r="J25" s="6">
        <v>144</v>
      </c>
      <c r="K25" s="21">
        <f t="shared" si="0"/>
        <v>1036</v>
      </c>
      <c r="L25" s="22">
        <f>SUM(K25:K26)</f>
        <v>2017</v>
      </c>
      <c r="M25" s="23">
        <f>L25/COUNTA(E25:J26)</f>
        <v>168.08333333333334</v>
      </c>
    </row>
    <row r="26" spans="1:13" ht="13.5" thickBot="1">
      <c r="A26" s="376"/>
      <c r="B26" s="173" t="s">
        <v>97</v>
      </c>
      <c r="C26" s="112" t="s">
        <v>137</v>
      </c>
      <c r="D26" s="112" t="s">
        <v>72</v>
      </c>
      <c r="E26" s="32">
        <v>163</v>
      </c>
      <c r="F26" s="11">
        <v>198</v>
      </c>
      <c r="G26" s="11">
        <v>181</v>
      </c>
      <c r="H26" s="11">
        <v>156</v>
      </c>
      <c r="I26" s="11">
        <v>159</v>
      </c>
      <c r="J26" s="12">
        <v>124</v>
      </c>
      <c r="K26" s="24">
        <f t="shared" si="0"/>
        <v>981</v>
      </c>
      <c r="L26" s="25">
        <f>L25</f>
        <v>2017</v>
      </c>
      <c r="M26" s="26">
        <f>M25</f>
        <v>168.08333333333334</v>
      </c>
    </row>
    <row r="27" spans="1:13" ht="13.5" thickBot="1">
      <c r="A27" s="376">
        <v>11</v>
      </c>
      <c r="B27" s="164" t="s">
        <v>133</v>
      </c>
      <c r="C27" s="109" t="s">
        <v>143</v>
      </c>
      <c r="D27" s="109" t="s">
        <v>75</v>
      </c>
      <c r="E27" s="30">
        <v>160</v>
      </c>
      <c r="F27" s="5">
        <v>200</v>
      </c>
      <c r="G27" s="5">
        <v>183</v>
      </c>
      <c r="H27" s="5">
        <v>192</v>
      </c>
      <c r="I27" s="5">
        <v>152</v>
      </c>
      <c r="J27" s="6">
        <v>197</v>
      </c>
      <c r="K27" s="21">
        <f t="shared" si="0"/>
        <v>1084</v>
      </c>
      <c r="L27" s="22">
        <f>SUM(K27:K28)</f>
        <v>2013</v>
      </c>
      <c r="M27" s="23">
        <f>L27/COUNTA(E27:J28)</f>
        <v>167.75</v>
      </c>
    </row>
    <row r="28" spans="1:13" ht="13.5" thickBot="1">
      <c r="A28" s="376"/>
      <c r="B28" s="166" t="s">
        <v>79</v>
      </c>
      <c r="C28" s="111" t="s">
        <v>143</v>
      </c>
      <c r="D28" s="111" t="s">
        <v>75</v>
      </c>
      <c r="E28" s="32">
        <v>161</v>
      </c>
      <c r="F28" s="11">
        <v>145</v>
      </c>
      <c r="G28" s="11">
        <v>149</v>
      </c>
      <c r="H28" s="11">
        <v>150</v>
      </c>
      <c r="I28" s="11">
        <v>150</v>
      </c>
      <c r="J28" s="12">
        <v>174</v>
      </c>
      <c r="K28" s="24">
        <f t="shared" si="0"/>
        <v>929</v>
      </c>
      <c r="L28" s="25">
        <f>L27</f>
        <v>2013</v>
      </c>
      <c r="M28" s="26">
        <f>M27</f>
        <v>167.75</v>
      </c>
    </row>
    <row r="29" spans="1:13" ht="13.5" thickBot="1">
      <c r="A29" s="376">
        <v>12</v>
      </c>
      <c r="B29" s="178" t="s">
        <v>98</v>
      </c>
      <c r="C29" s="176" t="s">
        <v>135</v>
      </c>
      <c r="D29" s="109" t="s">
        <v>74</v>
      </c>
      <c r="E29" s="30">
        <v>139</v>
      </c>
      <c r="F29" s="5">
        <v>134</v>
      </c>
      <c r="G29" s="5">
        <v>164</v>
      </c>
      <c r="H29" s="5">
        <v>143</v>
      </c>
      <c r="I29" s="5">
        <v>176</v>
      </c>
      <c r="J29" s="6">
        <v>185</v>
      </c>
      <c r="K29" s="21">
        <f t="shared" si="0"/>
        <v>941</v>
      </c>
      <c r="L29" s="22">
        <f>SUM(K29:K30)</f>
        <v>1982</v>
      </c>
      <c r="M29" s="23">
        <f>L29/COUNTA(E29:J30)</f>
        <v>165.16666666666666</v>
      </c>
    </row>
    <row r="30" spans="1:13" ht="13.5" thickBot="1">
      <c r="A30" s="376"/>
      <c r="B30" s="173" t="s">
        <v>147</v>
      </c>
      <c r="C30" s="112" t="s">
        <v>135</v>
      </c>
      <c r="D30" s="111" t="s">
        <v>74</v>
      </c>
      <c r="E30" s="32">
        <v>174</v>
      </c>
      <c r="F30" s="11">
        <v>166</v>
      </c>
      <c r="G30" s="11">
        <v>170</v>
      </c>
      <c r="H30" s="11">
        <v>205</v>
      </c>
      <c r="I30" s="11">
        <v>159</v>
      </c>
      <c r="J30" s="12">
        <v>167</v>
      </c>
      <c r="K30" s="24">
        <f t="shared" si="0"/>
        <v>1041</v>
      </c>
      <c r="L30" s="25">
        <f>L29</f>
        <v>1982</v>
      </c>
      <c r="M30" s="26">
        <f>M29</f>
        <v>165.16666666666666</v>
      </c>
    </row>
    <row r="31" spans="1:13" ht="13.5" thickBot="1">
      <c r="A31" s="376">
        <v>13</v>
      </c>
      <c r="B31" s="164" t="s">
        <v>62</v>
      </c>
      <c r="C31" s="109" t="s">
        <v>138</v>
      </c>
      <c r="D31" s="109" t="s">
        <v>59</v>
      </c>
      <c r="E31" s="30">
        <v>212</v>
      </c>
      <c r="F31" s="5">
        <v>214</v>
      </c>
      <c r="G31" s="5">
        <v>163</v>
      </c>
      <c r="H31" s="5">
        <v>135</v>
      </c>
      <c r="I31" s="5">
        <v>158</v>
      </c>
      <c r="J31" s="6">
        <v>170</v>
      </c>
      <c r="K31" s="21">
        <f t="shared" si="0"/>
        <v>1052</v>
      </c>
      <c r="L31" s="22">
        <f>SUM(K31:K32)</f>
        <v>1953</v>
      </c>
      <c r="M31" s="23">
        <f>L31/COUNTA(E31:J32)</f>
        <v>162.75</v>
      </c>
    </row>
    <row r="32" spans="1:13" ht="13.5" thickBot="1">
      <c r="A32" s="376"/>
      <c r="B32" s="166" t="s">
        <v>56</v>
      </c>
      <c r="C32" s="111" t="s">
        <v>138</v>
      </c>
      <c r="D32" s="111" t="s">
        <v>59</v>
      </c>
      <c r="E32" s="32">
        <v>146</v>
      </c>
      <c r="F32" s="11">
        <v>162</v>
      </c>
      <c r="G32" s="11">
        <v>147</v>
      </c>
      <c r="H32" s="11">
        <v>157</v>
      </c>
      <c r="I32" s="11">
        <v>130</v>
      </c>
      <c r="J32" s="12">
        <v>159</v>
      </c>
      <c r="K32" s="24">
        <f t="shared" si="0"/>
        <v>901</v>
      </c>
      <c r="L32" s="25">
        <f>L31</f>
        <v>1953</v>
      </c>
      <c r="M32" s="26">
        <f>M31</f>
        <v>162.75</v>
      </c>
    </row>
    <row r="33" spans="1:13" ht="13.5" thickBot="1">
      <c r="A33" s="376">
        <v>14</v>
      </c>
      <c r="B33" s="178" t="s">
        <v>100</v>
      </c>
      <c r="C33" s="176" t="s">
        <v>141</v>
      </c>
      <c r="D33" s="176" t="s">
        <v>91</v>
      </c>
      <c r="E33" s="30">
        <v>148</v>
      </c>
      <c r="F33" s="5">
        <v>166</v>
      </c>
      <c r="G33" s="5">
        <v>171</v>
      </c>
      <c r="H33" s="5">
        <v>174</v>
      </c>
      <c r="I33" s="5">
        <v>143</v>
      </c>
      <c r="J33" s="6">
        <v>138</v>
      </c>
      <c r="K33" s="21">
        <f t="shared" si="0"/>
        <v>940</v>
      </c>
      <c r="L33" s="22">
        <f>SUM(K33:K34)</f>
        <v>1886</v>
      </c>
      <c r="M33" s="23">
        <f>L33/COUNTA(E33:J34)</f>
        <v>157.16666666666666</v>
      </c>
    </row>
    <row r="34" spans="1:13" ht="13.5" thickBot="1">
      <c r="A34" s="376"/>
      <c r="B34" s="173" t="s">
        <v>89</v>
      </c>
      <c r="C34" s="112" t="s">
        <v>141</v>
      </c>
      <c r="D34" s="112" t="s">
        <v>91</v>
      </c>
      <c r="E34" s="32">
        <v>185</v>
      </c>
      <c r="F34" s="11">
        <v>145</v>
      </c>
      <c r="G34" s="11">
        <v>127</v>
      </c>
      <c r="H34" s="11">
        <v>169</v>
      </c>
      <c r="I34" s="11">
        <v>170</v>
      </c>
      <c r="J34" s="12">
        <v>150</v>
      </c>
      <c r="K34" s="24">
        <f t="shared" si="0"/>
        <v>946</v>
      </c>
      <c r="L34" s="25">
        <f>L33</f>
        <v>1886</v>
      </c>
      <c r="M34" s="26">
        <f>M33</f>
        <v>157.16666666666666</v>
      </c>
    </row>
    <row r="35" spans="1:13" ht="13.5" thickBot="1">
      <c r="A35" s="376">
        <v>15</v>
      </c>
      <c r="B35" s="164" t="s">
        <v>61</v>
      </c>
      <c r="C35" s="109" t="s">
        <v>138</v>
      </c>
      <c r="D35" s="109" t="s">
        <v>58</v>
      </c>
      <c r="E35" s="30">
        <v>147</v>
      </c>
      <c r="F35" s="5">
        <v>155</v>
      </c>
      <c r="G35" s="5">
        <v>130</v>
      </c>
      <c r="H35" s="5">
        <v>158</v>
      </c>
      <c r="I35" s="5">
        <v>172</v>
      </c>
      <c r="J35" s="6">
        <v>140</v>
      </c>
      <c r="K35" s="21">
        <f t="shared" si="0"/>
        <v>902</v>
      </c>
      <c r="L35" s="22">
        <f>SUM(K35:K36)</f>
        <v>1870</v>
      </c>
      <c r="M35" s="23">
        <f>L35/COUNTA(E35:J36)</f>
        <v>155.83333333333334</v>
      </c>
    </row>
    <row r="36" spans="1:13" ht="13.5" thickBot="1">
      <c r="A36" s="376"/>
      <c r="B36" s="166" t="s">
        <v>55</v>
      </c>
      <c r="C36" s="111" t="s">
        <v>138</v>
      </c>
      <c r="D36" s="111" t="s">
        <v>58</v>
      </c>
      <c r="E36" s="32">
        <v>172</v>
      </c>
      <c r="F36" s="11">
        <v>145</v>
      </c>
      <c r="G36" s="11">
        <v>179</v>
      </c>
      <c r="H36" s="11">
        <v>162</v>
      </c>
      <c r="I36" s="11">
        <v>157</v>
      </c>
      <c r="J36" s="12">
        <v>153</v>
      </c>
      <c r="K36" s="24">
        <f t="shared" si="0"/>
        <v>968</v>
      </c>
      <c r="L36" s="25">
        <f>L35</f>
        <v>1870</v>
      </c>
      <c r="M36" s="26">
        <f>M35</f>
        <v>155.83333333333334</v>
      </c>
    </row>
    <row r="37" spans="1:13" ht="13.5" thickBot="1">
      <c r="A37" s="376">
        <v>16</v>
      </c>
      <c r="B37" s="178" t="s">
        <v>70</v>
      </c>
      <c r="C37" s="176" t="s">
        <v>138</v>
      </c>
      <c r="D37" s="176" t="s">
        <v>66</v>
      </c>
      <c r="E37" s="30">
        <v>165</v>
      </c>
      <c r="F37" s="5">
        <v>184</v>
      </c>
      <c r="G37" s="5">
        <v>168</v>
      </c>
      <c r="H37" s="5">
        <v>163</v>
      </c>
      <c r="I37" s="5">
        <v>158</v>
      </c>
      <c r="J37" s="6">
        <v>194</v>
      </c>
      <c r="K37" s="21">
        <f t="shared" si="0"/>
        <v>1032</v>
      </c>
      <c r="L37" s="22">
        <f>SUM(K37:K38)</f>
        <v>1830</v>
      </c>
      <c r="M37" s="23">
        <f>L37/COUNTA(E37:J38)</f>
        <v>152.5</v>
      </c>
    </row>
    <row r="38" spans="1:13" ht="13.5" thickBot="1">
      <c r="A38" s="376"/>
      <c r="B38" s="173" t="s">
        <v>65</v>
      </c>
      <c r="C38" s="112" t="s">
        <v>138</v>
      </c>
      <c r="D38" s="112" t="s">
        <v>66</v>
      </c>
      <c r="E38" s="32">
        <v>130</v>
      </c>
      <c r="F38" s="11">
        <v>141</v>
      </c>
      <c r="G38" s="11">
        <v>128</v>
      </c>
      <c r="H38" s="11">
        <v>124</v>
      </c>
      <c r="I38" s="11">
        <v>122</v>
      </c>
      <c r="J38" s="12">
        <v>153</v>
      </c>
      <c r="K38" s="24">
        <f t="shared" si="0"/>
        <v>798</v>
      </c>
      <c r="L38" s="25">
        <f>L37</f>
        <v>1830</v>
      </c>
      <c r="M38" s="26">
        <f>M37</f>
        <v>152.5</v>
      </c>
    </row>
    <row r="39" spans="1:13" ht="13.5" thickBot="1">
      <c r="A39" s="376">
        <v>17</v>
      </c>
      <c r="B39" s="227" t="s">
        <v>76</v>
      </c>
      <c r="C39" s="228" t="s">
        <v>136</v>
      </c>
      <c r="D39" s="228" t="s">
        <v>77</v>
      </c>
      <c r="E39" s="30">
        <v>170</v>
      </c>
      <c r="F39" s="5">
        <v>146</v>
      </c>
      <c r="G39" s="5">
        <v>169</v>
      </c>
      <c r="H39" s="5">
        <v>137</v>
      </c>
      <c r="I39" s="5">
        <v>194</v>
      </c>
      <c r="J39" s="6">
        <v>138</v>
      </c>
      <c r="K39" s="21">
        <f t="shared" si="0"/>
        <v>954</v>
      </c>
      <c r="L39" s="22">
        <f>SUM(K39:K40)</f>
        <v>1815</v>
      </c>
      <c r="M39" s="23">
        <f>L39/COUNTA(E39:J40)</f>
        <v>151.25</v>
      </c>
    </row>
    <row r="40" spans="1:13" ht="13.5" thickBot="1">
      <c r="A40" s="376"/>
      <c r="B40" s="229" t="s">
        <v>80</v>
      </c>
      <c r="C40" s="230" t="s">
        <v>136</v>
      </c>
      <c r="D40" s="230" t="s">
        <v>77</v>
      </c>
      <c r="E40" s="32">
        <v>134</v>
      </c>
      <c r="F40" s="11">
        <v>149</v>
      </c>
      <c r="G40" s="11">
        <v>105</v>
      </c>
      <c r="H40" s="11">
        <v>175</v>
      </c>
      <c r="I40" s="11">
        <v>153</v>
      </c>
      <c r="J40" s="12">
        <v>145</v>
      </c>
      <c r="K40" s="24">
        <f t="shared" si="0"/>
        <v>861</v>
      </c>
      <c r="L40" s="25">
        <f>L39</f>
        <v>1815</v>
      </c>
      <c r="M40" s="26">
        <f>M39</f>
        <v>151.25</v>
      </c>
    </row>
    <row r="41" spans="1:13" ht="13.5" thickBot="1">
      <c r="A41" s="376">
        <v>18</v>
      </c>
      <c r="B41" s="164" t="s">
        <v>78</v>
      </c>
      <c r="C41" s="109" t="s">
        <v>138</v>
      </c>
      <c r="D41" s="109" t="s">
        <v>171</v>
      </c>
      <c r="E41" s="30">
        <v>185</v>
      </c>
      <c r="F41" s="5">
        <v>149</v>
      </c>
      <c r="G41" s="5">
        <v>128</v>
      </c>
      <c r="H41" s="5">
        <v>112</v>
      </c>
      <c r="I41" s="5">
        <v>169</v>
      </c>
      <c r="J41" s="6">
        <v>173</v>
      </c>
      <c r="K41" s="21">
        <f t="shared" si="0"/>
        <v>916</v>
      </c>
      <c r="L41" s="22">
        <f>SUM(K41:K42)</f>
        <v>1727</v>
      </c>
      <c r="M41" s="23">
        <f>L41/COUNTA(E41:J42)</f>
        <v>143.91666666666666</v>
      </c>
    </row>
    <row r="42" spans="1:13" ht="13.5" thickBot="1">
      <c r="A42" s="376"/>
      <c r="B42" s="166" t="s">
        <v>81</v>
      </c>
      <c r="C42" s="111" t="s">
        <v>138</v>
      </c>
      <c r="D42" s="111" t="s">
        <v>171</v>
      </c>
      <c r="E42" s="32">
        <v>182</v>
      </c>
      <c r="F42" s="11">
        <v>111</v>
      </c>
      <c r="G42" s="11">
        <v>126</v>
      </c>
      <c r="H42" s="11">
        <v>115</v>
      </c>
      <c r="I42" s="11">
        <v>144</v>
      </c>
      <c r="J42" s="12">
        <v>133</v>
      </c>
      <c r="K42" s="24">
        <f t="shared" si="0"/>
        <v>811</v>
      </c>
      <c r="L42" s="25">
        <f>L41</f>
        <v>1727</v>
      </c>
      <c r="M42" s="26">
        <f>M41</f>
        <v>143.91666666666666</v>
      </c>
    </row>
    <row r="43" spans="1:13" ht="12.75">
      <c r="A43" s="16"/>
      <c r="B43" s="131"/>
      <c r="C43" s="17"/>
      <c r="D43" s="18"/>
      <c r="E43" s="131"/>
      <c r="F43" s="131"/>
      <c r="G43" s="131"/>
      <c r="H43" s="17"/>
      <c r="I43" s="131"/>
      <c r="J43" s="17"/>
      <c r="K43" s="17"/>
      <c r="L43" s="151"/>
      <c r="M43" s="152"/>
    </row>
    <row r="44" spans="1:13" ht="25.5">
      <c r="A44" s="348" t="s">
        <v>0</v>
      </c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</row>
    <row r="45" spans="1:13" ht="18">
      <c r="A45" s="349" t="s">
        <v>163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</row>
    <row r="46" spans="1:13" ht="12.75">
      <c r="A46" s="350" t="s">
        <v>53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</row>
    <row r="47" spans="1:13" ht="12.75">
      <c r="A47" s="350" t="s">
        <v>25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</row>
    <row r="48" spans="1:6" ht="13.5" thickBot="1">
      <c r="A48" s="2"/>
      <c r="B48" s="2"/>
      <c r="C48" s="2"/>
      <c r="D48" s="2"/>
      <c r="E48" s="2"/>
      <c r="F48" s="2"/>
    </row>
    <row r="49" spans="1:13" ht="13.5" thickBot="1">
      <c r="A49" s="167" t="s">
        <v>4</v>
      </c>
      <c r="B49" s="78" t="s">
        <v>5</v>
      </c>
      <c r="C49" s="78" t="s">
        <v>6</v>
      </c>
      <c r="D49" s="78" t="s">
        <v>7</v>
      </c>
      <c r="E49" s="168" t="s">
        <v>8</v>
      </c>
      <c r="F49" s="168" t="s">
        <v>9</v>
      </c>
      <c r="G49" s="168" t="s">
        <v>10</v>
      </c>
      <c r="H49" s="168" t="s">
        <v>11</v>
      </c>
      <c r="I49" s="168" t="s">
        <v>12</v>
      </c>
      <c r="J49" s="168" t="s">
        <v>13</v>
      </c>
      <c r="K49" s="168" t="s">
        <v>14</v>
      </c>
      <c r="L49" s="168" t="s">
        <v>15</v>
      </c>
      <c r="M49" s="169" t="s">
        <v>16</v>
      </c>
    </row>
    <row r="50" spans="1:13" ht="13.5" thickBot="1">
      <c r="A50" s="374">
        <v>1</v>
      </c>
      <c r="B50" s="164" t="s">
        <v>104</v>
      </c>
      <c r="C50" s="109" t="s">
        <v>136</v>
      </c>
      <c r="D50" s="117" t="s">
        <v>57</v>
      </c>
      <c r="E50" s="30">
        <v>221</v>
      </c>
      <c r="F50" s="5">
        <v>228</v>
      </c>
      <c r="G50" s="5">
        <v>216</v>
      </c>
      <c r="H50" s="5">
        <v>186</v>
      </c>
      <c r="I50" s="5">
        <v>226</v>
      </c>
      <c r="J50" s="6">
        <v>218</v>
      </c>
      <c r="K50" s="21">
        <f aca="true" t="shared" si="1" ref="K50:K85">SUM(E50:J50)</f>
        <v>1295</v>
      </c>
      <c r="L50" s="20">
        <f>SUM(K50:K51)</f>
        <v>2448</v>
      </c>
      <c r="M50" s="217">
        <f>L50/COUNTA(E50:J51)</f>
        <v>204</v>
      </c>
    </row>
    <row r="51" spans="1:13" ht="13.5" thickBot="1">
      <c r="A51" s="374"/>
      <c r="B51" s="166" t="s">
        <v>101</v>
      </c>
      <c r="C51" s="111" t="s">
        <v>136</v>
      </c>
      <c r="D51" s="126" t="s">
        <v>57</v>
      </c>
      <c r="E51" s="32">
        <v>197</v>
      </c>
      <c r="F51" s="11">
        <v>203</v>
      </c>
      <c r="G51" s="11">
        <v>213</v>
      </c>
      <c r="H51" s="11">
        <v>162</v>
      </c>
      <c r="I51" s="11">
        <v>185</v>
      </c>
      <c r="J51" s="12">
        <v>193</v>
      </c>
      <c r="K51" s="24">
        <f t="shared" si="1"/>
        <v>1153</v>
      </c>
      <c r="L51" s="197">
        <f>L50</f>
        <v>2448</v>
      </c>
      <c r="M51" s="218">
        <f>M50</f>
        <v>204</v>
      </c>
    </row>
    <row r="52" spans="1:13" ht="13.5" thickBot="1">
      <c r="A52" s="374">
        <v>2</v>
      </c>
      <c r="B52" s="164" t="s">
        <v>109</v>
      </c>
      <c r="C52" s="109" t="s">
        <v>144</v>
      </c>
      <c r="D52" s="117" t="s">
        <v>67</v>
      </c>
      <c r="E52" s="30">
        <v>212</v>
      </c>
      <c r="F52" s="5">
        <v>202</v>
      </c>
      <c r="G52" s="5">
        <v>206</v>
      </c>
      <c r="H52" s="5">
        <v>215</v>
      </c>
      <c r="I52" s="5">
        <v>194</v>
      </c>
      <c r="J52" s="6">
        <v>191</v>
      </c>
      <c r="K52" s="21">
        <f t="shared" si="1"/>
        <v>1220</v>
      </c>
      <c r="L52" s="20">
        <f>SUM(K52:K53)</f>
        <v>2413</v>
      </c>
      <c r="M52" s="217">
        <f>L52/COUNTA(E52:J53)</f>
        <v>201.08333333333334</v>
      </c>
    </row>
    <row r="53" spans="1:13" ht="13.5" thickBot="1">
      <c r="A53" s="374"/>
      <c r="B53" s="166" t="s">
        <v>111</v>
      </c>
      <c r="C53" s="111" t="s">
        <v>144</v>
      </c>
      <c r="D53" s="126" t="s">
        <v>67</v>
      </c>
      <c r="E53" s="32">
        <v>195</v>
      </c>
      <c r="F53" s="11">
        <v>170</v>
      </c>
      <c r="G53" s="11">
        <v>187</v>
      </c>
      <c r="H53" s="11">
        <v>184</v>
      </c>
      <c r="I53" s="11">
        <v>232</v>
      </c>
      <c r="J53" s="12">
        <v>225</v>
      </c>
      <c r="K53" s="24">
        <f t="shared" si="1"/>
        <v>1193</v>
      </c>
      <c r="L53" s="197">
        <f>L52</f>
        <v>2413</v>
      </c>
      <c r="M53" s="218">
        <f>M52</f>
        <v>201.08333333333334</v>
      </c>
    </row>
    <row r="54" spans="1:13" ht="13.5" thickBot="1">
      <c r="A54" s="374">
        <v>3</v>
      </c>
      <c r="B54" s="164" t="s">
        <v>126</v>
      </c>
      <c r="C54" s="109" t="s">
        <v>138</v>
      </c>
      <c r="D54" s="117" t="s">
        <v>84</v>
      </c>
      <c r="E54" s="30">
        <v>202</v>
      </c>
      <c r="F54" s="5">
        <v>180</v>
      </c>
      <c r="G54" s="5">
        <v>227</v>
      </c>
      <c r="H54" s="5">
        <v>205</v>
      </c>
      <c r="I54" s="5">
        <v>204</v>
      </c>
      <c r="J54" s="6">
        <v>195</v>
      </c>
      <c r="K54" s="21">
        <f t="shared" si="1"/>
        <v>1213</v>
      </c>
      <c r="L54" s="20">
        <f>SUM(K54:K55)</f>
        <v>2412</v>
      </c>
      <c r="M54" s="219">
        <f>L54/COUNTA(E54:J55)</f>
        <v>201</v>
      </c>
    </row>
    <row r="55" spans="1:13" ht="13.5" thickBot="1">
      <c r="A55" s="374"/>
      <c r="B55" s="166" t="s">
        <v>123</v>
      </c>
      <c r="C55" s="111" t="s">
        <v>138</v>
      </c>
      <c r="D55" s="126" t="s">
        <v>84</v>
      </c>
      <c r="E55" s="32">
        <v>189</v>
      </c>
      <c r="F55" s="11">
        <v>216</v>
      </c>
      <c r="G55" s="11">
        <v>214</v>
      </c>
      <c r="H55" s="11">
        <v>201</v>
      </c>
      <c r="I55" s="11">
        <v>210</v>
      </c>
      <c r="J55" s="12">
        <v>169</v>
      </c>
      <c r="K55" s="24">
        <f t="shared" si="1"/>
        <v>1199</v>
      </c>
      <c r="L55" s="27">
        <f>L54</f>
        <v>2412</v>
      </c>
      <c r="M55" s="220">
        <f>M54</f>
        <v>201</v>
      </c>
    </row>
    <row r="56" spans="1:13" ht="13.5" thickBot="1">
      <c r="A56" s="374">
        <v>4</v>
      </c>
      <c r="B56" s="164" t="s">
        <v>113</v>
      </c>
      <c r="C56" s="109" t="s">
        <v>135</v>
      </c>
      <c r="D56" s="117" t="s">
        <v>74</v>
      </c>
      <c r="E56" s="30">
        <v>204</v>
      </c>
      <c r="F56" s="5">
        <v>175</v>
      </c>
      <c r="G56" s="5">
        <v>245</v>
      </c>
      <c r="H56" s="5">
        <v>182</v>
      </c>
      <c r="I56" s="5">
        <v>182</v>
      </c>
      <c r="J56" s="6">
        <v>214</v>
      </c>
      <c r="K56" s="21">
        <f t="shared" si="1"/>
        <v>1202</v>
      </c>
      <c r="L56" s="20">
        <f>SUM(K56:K57)</f>
        <v>2400</v>
      </c>
      <c r="M56" s="217">
        <f>L56/COUNTA(E56:J57)</f>
        <v>200</v>
      </c>
    </row>
    <row r="57" spans="1:13" ht="13.5" thickBot="1">
      <c r="A57" s="374"/>
      <c r="B57" s="166" t="s">
        <v>116</v>
      </c>
      <c r="C57" s="111" t="s">
        <v>135</v>
      </c>
      <c r="D57" s="126" t="s">
        <v>74</v>
      </c>
      <c r="E57" s="32">
        <v>160</v>
      </c>
      <c r="F57" s="11">
        <v>189</v>
      </c>
      <c r="G57" s="11">
        <v>242</v>
      </c>
      <c r="H57" s="11">
        <v>223</v>
      </c>
      <c r="I57" s="11">
        <v>226</v>
      </c>
      <c r="J57" s="12">
        <v>158</v>
      </c>
      <c r="K57" s="24">
        <f t="shared" si="1"/>
        <v>1198</v>
      </c>
      <c r="L57" s="197">
        <f>L56</f>
        <v>2400</v>
      </c>
      <c r="M57" s="218">
        <f>M56</f>
        <v>200</v>
      </c>
    </row>
    <row r="58" spans="1:13" ht="13.5" thickBot="1">
      <c r="A58" s="374">
        <v>5</v>
      </c>
      <c r="B58" s="164" t="s">
        <v>103</v>
      </c>
      <c r="C58" s="109" t="s">
        <v>138</v>
      </c>
      <c r="D58" s="117" t="s">
        <v>59</v>
      </c>
      <c r="E58" s="30">
        <v>172</v>
      </c>
      <c r="F58" s="5">
        <v>192</v>
      </c>
      <c r="G58" s="5">
        <v>192</v>
      </c>
      <c r="H58" s="5">
        <v>186</v>
      </c>
      <c r="I58" s="5">
        <v>231</v>
      </c>
      <c r="J58" s="6">
        <v>189</v>
      </c>
      <c r="K58" s="21">
        <f t="shared" si="1"/>
        <v>1162</v>
      </c>
      <c r="L58" s="20">
        <f>SUM(K58:K59)</f>
        <v>2363</v>
      </c>
      <c r="M58" s="217">
        <f>L58/COUNTA(E58:J59)</f>
        <v>196.91666666666666</v>
      </c>
    </row>
    <row r="59" spans="1:13" ht="13.5" thickBot="1">
      <c r="A59" s="374"/>
      <c r="B59" s="166" t="s">
        <v>106</v>
      </c>
      <c r="C59" s="111" t="s">
        <v>138</v>
      </c>
      <c r="D59" s="126" t="s">
        <v>59</v>
      </c>
      <c r="E59" s="32">
        <v>176</v>
      </c>
      <c r="F59" s="11">
        <v>232</v>
      </c>
      <c r="G59" s="11">
        <v>199</v>
      </c>
      <c r="H59" s="11">
        <v>180</v>
      </c>
      <c r="I59" s="11">
        <v>182</v>
      </c>
      <c r="J59" s="12">
        <v>232</v>
      </c>
      <c r="K59" s="24">
        <f t="shared" si="1"/>
        <v>1201</v>
      </c>
      <c r="L59" s="27">
        <f>L58</f>
        <v>2363</v>
      </c>
      <c r="M59" s="220">
        <f>M58</f>
        <v>196.91666666666666</v>
      </c>
    </row>
    <row r="60" spans="1:13" ht="13.5" thickBot="1">
      <c r="A60" s="374">
        <v>6</v>
      </c>
      <c r="B60" s="164" t="s">
        <v>120</v>
      </c>
      <c r="C60" s="109" t="s">
        <v>136</v>
      </c>
      <c r="D60" s="117" t="s">
        <v>77</v>
      </c>
      <c r="E60" s="30">
        <v>226</v>
      </c>
      <c r="F60" s="5">
        <v>135</v>
      </c>
      <c r="G60" s="5">
        <v>169</v>
      </c>
      <c r="H60" s="5">
        <v>203</v>
      </c>
      <c r="I60" s="5">
        <v>175</v>
      </c>
      <c r="J60" s="6">
        <v>201</v>
      </c>
      <c r="K60" s="21">
        <f t="shared" si="1"/>
        <v>1109</v>
      </c>
      <c r="L60" s="20">
        <f>SUM(K60:K61)</f>
        <v>2277</v>
      </c>
      <c r="M60" s="219">
        <f>L60/COUNTA(E60:J61)</f>
        <v>189.75</v>
      </c>
    </row>
    <row r="61" spans="1:13" ht="13.5" thickBot="1">
      <c r="A61" s="374"/>
      <c r="B61" s="166" t="s">
        <v>118</v>
      </c>
      <c r="C61" s="111" t="s">
        <v>136</v>
      </c>
      <c r="D61" s="126" t="s">
        <v>77</v>
      </c>
      <c r="E61" s="32">
        <v>190</v>
      </c>
      <c r="F61" s="11">
        <v>205</v>
      </c>
      <c r="G61" s="11">
        <v>189</v>
      </c>
      <c r="H61" s="11">
        <v>224</v>
      </c>
      <c r="I61" s="11">
        <v>202</v>
      </c>
      <c r="J61" s="12">
        <v>158</v>
      </c>
      <c r="K61" s="24">
        <f t="shared" si="1"/>
        <v>1168</v>
      </c>
      <c r="L61" s="27">
        <f>L60</f>
        <v>2277</v>
      </c>
      <c r="M61" s="220">
        <f>M60</f>
        <v>189.75</v>
      </c>
    </row>
    <row r="62" spans="1:13" ht="13.5" thickBot="1">
      <c r="A62" s="374">
        <v>7</v>
      </c>
      <c r="B62" s="164" t="s">
        <v>107</v>
      </c>
      <c r="C62" s="109" t="s">
        <v>138</v>
      </c>
      <c r="D62" s="117" t="s">
        <v>134</v>
      </c>
      <c r="E62" s="30">
        <v>192</v>
      </c>
      <c r="F62" s="5">
        <v>211</v>
      </c>
      <c r="G62" s="5">
        <v>144</v>
      </c>
      <c r="H62" s="5">
        <v>196</v>
      </c>
      <c r="I62" s="5">
        <v>235</v>
      </c>
      <c r="J62" s="6">
        <v>204</v>
      </c>
      <c r="K62" s="21">
        <f t="shared" si="1"/>
        <v>1182</v>
      </c>
      <c r="L62" s="20">
        <f>SUM(K62:K63)</f>
        <v>2277</v>
      </c>
      <c r="M62" s="219">
        <f>L62/COUNTA(E62:J63)</f>
        <v>189.75</v>
      </c>
    </row>
    <row r="63" spans="1:13" ht="13.5" thickBot="1">
      <c r="A63" s="374"/>
      <c r="B63" s="166" t="s">
        <v>110</v>
      </c>
      <c r="C63" s="111" t="s">
        <v>138</v>
      </c>
      <c r="D63" s="126" t="s">
        <v>134</v>
      </c>
      <c r="E63" s="32">
        <v>178</v>
      </c>
      <c r="F63" s="11">
        <v>185</v>
      </c>
      <c r="G63" s="11">
        <v>179</v>
      </c>
      <c r="H63" s="200">
        <v>202</v>
      </c>
      <c r="I63" s="11">
        <v>160</v>
      </c>
      <c r="J63" s="12">
        <v>191</v>
      </c>
      <c r="K63" s="24">
        <f t="shared" si="1"/>
        <v>1095</v>
      </c>
      <c r="L63" s="27">
        <f>L62</f>
        <v>2277</v>
      </c>
      <c r="M63" s="220">
        <f>M62</f>
        <v>189.75</v>
      </c>
    </row>
    <row r="64" spans="1:13" ht="13.5" thickBot="1">
      <c r="A64" s="374">
        <v>8</v>
      </c>
      <c r="B64" s="164" t="s">
        <v>130</v>
      </c>
      <c r="C64" s="109" t="s">
        <v>139</v>
      </c>
      <c r="D64" s="117" t="s">
        <v>66</v>
      </c>
      <c r="E64" s="30">
        <v>154</v>
      </c>
      <c r="F64" s="5">
        <v>197</v>
      </c>
      <c r="G64" s="5">
        <v>192</v>
      </c>
      <c r="H64" s="5">
        <v>205</v>
      </c>
      <c r="I64" s="5">
        <v>171</v>
      </c>
      <c r="J64" s="6">
        <v>194</v>
      </c>
      <c r="K64" s="21">
        <f t="shared" si="1"/>
        <v>1113</v>
      </c>
      <c r="L64" s="20">
        <f>SUM(K64:K65)</f>
        <v>2269</v>
      </c>
      <c r="M64" s="217">
        <f>L64/COUNTA(E64:J65)</f>
        <v>189.08333333333334</v>
      </c>
    </row>
    <row r="65" spans="1:13" ht="13.5" thickBot="1">
      <c r="A65" s="374"/>
      <c r="B65" s="166" t="s">
        <v>132</v>
      </c>
      <c r="C65" s="111" t="s">
        <v>139</v>
      </c>
      <c r="D65" s="126" t="s">
        <v>66</v>
      </c>
      <c r="E65" s="32">
        <v>194</v>
      </c>
      <c r="F65" s="11">
        <v>200</v>
      </c>
      <c r="G65" s="11">
        <v>232</v>
      </c>
      <c r="H65" s="11">
        <v>151</v>
      </c>
      <c r="I65" s="11">
        <v>194</v>
      </c>
      <c r="J65" s="12">
        <v>185</v>
      </c>
      <c r="K65" s="24">
        <f t="shared" si="1"/>
        <v>1156</v>
      </c>
      <c r="L65" s="197">
        <f>L64</f>
        <v>2269</v>
      </c>
      <c r="M65" s="218">
        <f>M64</f>
        <v>189.08333333333334</v>
      </c>
    </row>
    <row r="66" spans="1:13" ht="13.5" thickBot="1">
      <c r="A66" s="374">
        <v>9</v>
      </c>
      <c r="B66" s="164" t="s">
        <v>114</v>
      </c>
      <c r="C66" s="109" t="s">
        <v>140</v>
      </c>
      <c r="D66" s="117" t="s">
        <v>73</v>
      </c>
      <c r="E66" s="30">
        <v>159</v>
      </c>
      <c r="F66" s="5">
        <v>201</v>
      </c>
      <c r="G66" s="5">
        <v>192</v>
      </c>
      <c r="H66" s="5">
        <v>245</v>
      </c>
      <c r="I66" s="5">
        <v>183</v>
      </c>
      <c r="J66" s="6">
        <v>185</v>
      </c>
      <c r="K66" s="21">
        <f t="shared" si="1"/>
        <v>1165</v>
      </c>
      <c r="L66" s="20">
        <f>SUM(K66:K67)</f>
        <v>2263</v>
      </c>
      <c r="M66" s="219">
        <f>L66/COUNTA(E66:J67)</f>
        <v>188.58333333333334</v>
      </c>
    </row>
    <row r="67" spans="1:14" ht="13.5" thickBot="1">
      <c r="A67" s="374"/>
      <c r="B67" s="166" t="s">
        <v>117</v>
      </c>
      <c r="C67" s="111" t="s">
        <v>140</v>
      </c>
      <c r="D67" s="126" t="s">
        <v>73</v>
      </c>
      <c r="E67" s="32">
        <v>173</v>
      </c>
      <c r="F67" s="11">
        <v>182</v>
      </c>
      <c r="G67" s="11">
        <v>181</v>
      </c>
      <c r="H67" s="11">
        <v>159</v>
      </c>
      <c r="I67" s="11">
        <v>201</v>
      </c>
      <c r="J67" s="12">
        <v>202</v>
      </c>
      <c r="K67" s="24">
        <f t="shared" si="1"/>
        <v>1098</v>
      </c>
      <c r="L67" s="27">
        <f>L66</f>
        <v>2263</v>
      </c>
      <c r="M67" s="220">
        <f>M66</f>
        <v>188.58333333333334</v>
      </c>
      <c r="N67" s="201"/>
    </row>
    <row r="68" spans="1:13" ht="13.5" thickBot="1">
      <c r="A68" s="374">
        <v>10</v>
      </c>
      <c r="B68" s="164" t="s">
        <v>127</v>
      </c>
      <c r="C68" s="109" t="s">
        <v>137</v>
      </c>
      <c r="D68" s="117" t="s">
        <v>85</v>
      </c>
      <c r="E68" s="30">
        <v>176</v>
      </c>
      <c r="F68" s="5">
        <v>187</v>
      </c>
      <c r="G68" s="5">
        <v>215</v>
      </c>
      <c r="H68" s="5">
        <v>153</v>
      </c>
      <c r="I68" s="5">
        <v>191</v>
      </c>
      <c r="J68" s="6">
        <v>195</v>
      </c>
      <c r="K68" s="21">
        <f t="shared" si="1"/>
        <v>1117</v>
      </c>
      <c r="L68" s="20">
        <f>SUM(K68:K69)</f>
        <v>2236</v>
      </c>
      <c r="M68" s="219">
        <f>L68/COUNTA(E68:J69)</f>
        <v>186.33333333333334</v>
      </c>
    </row>
    <row r="69" spans="1:13" ht="13.5" thickBot="1">
      <c r="A69" s="374"/>
      <c r="B69" s="166" t="s">
        <v>124</v>
      </c>
      <c r="C69" s="111" t="s">
        <v>137</v>
      </c>
      <c r="D69" s="126" t="s">
        <v>85</v>
      </c>
      <c r="E69" s="32">
        <v>198</v>
      </c>
      <c r="F69" s="11">
        <v>166</v>
      </c>
      <c r="G69" s="11">
        <v>194</v>
      </c>
      <c r="H69" s="11">
        <v>180</v>
      </c>
      <c r="I69" s="11">
        <v>182</v>
      </c>
      <c r="J69" s="12">
        <v>199</v>
      </c>
      <c r="K69" s="24">
        <f t="shared" si="1"/>
        <v>1119</v>
      </c>
      <c r="L69" s="27">
        <f>L68</f>
        <v>2236</v>
      </c>
      <c r="M69" s="220">
        <f>M68</f>
        <v>186.33333333333334</v>
      </c>
    </row>
    <row r="70" spans="1:13" ht="13.5" thickBot="1">
      <c r="A70" s="374">
        <v>11</v>
      </c>
      <c r="B70" s="164" t="s">
        <v>122</v>
      </c>
      <c r="C70" s="109" t="s">
        <v>136</v>
      </c>
      <c r="D70" s="117" t="s">
        <v>184</v>
      </c>
      <c r="E70" s="30">
        <v>190</v>
      </c>
      <c r="F70" s="5">
        <v>187</v>
      </c>
      <c r="G70" s="5">
        <v>173</v>
      </c>
      <c r="H70" s="5">
        <v>171</v>
      </c>
      <c r="I70" s="5">
        <v>169</v>
      </c>
      <c r="J70" s="6">
        <v>172</v>
      </c>
      <c r="K70" s="21">
        <f t="shared" si="1"/>
        <v>1062</v>
      </c>
      <c r="L70" s="20">
        <f>SUM(K70:K71)</f>
        <v>2216</v>
      </c>
      <c r="M70" s="217">
        <f>L70/COUNTA(E70:J71)</f>
        <v>184.66666666666666</v>
      </c>
    </row>
    <row r="71" spans="1:13" ht="13.5" thickBot="1">
      <c r="A71" s="374"/>
      <c r="B71" s="166" t="s">
        <v>125</v>
      </c>
      <c r="C71" s="111" t="s">
        <v>136</v>
      </c>
      <c r="D71" s="126" t="s">
        <v>184</v>
      </c>
      <c r="E71" s="32">
        <v>170</v>
      </c>
      <c r="F71" s="11">
        <v>192</v>
      </c>
      <c r="G71" s="11">
        <v>215</v>
      </c>
      <c r="H71" s="11">
        <v>170</v>
      </c>
      <c r="I71" s="11">
        <v>204</v>
      </c>
      <c r="J71" s="12">
        <v>203</v>
      </c>
      <c r="K71" s="24">
        <f t="shared" si="1"/>
        <v>1154</v>
      </c>
      <c r="L71" s="197">
        <f>L70</f>
        <v>2216</v>
      </c>
      <c r="M71" s="218">
        <f>M70</f>
        <v>184.66666666666666</v>
      </c>
    </row>
    <row r="72" spans="1:13" ht="13.5" thickBot="1">
      <c r="A72" s="374">
        <v>12</v>
      </c>
      <c r="B72" s="164" t="s">
        <v>102</v>
      </c>
      <c r="C72" s="109" t="s">
        <v>138</v>
      </c>
      <c r="D72" s="117" t="s">
        <v>58</v>
      </c>
      <c r="E72" s="30">
        <v>192</v>
      </c>
      <c r="F72" s="5">
        <v>206</v>
      </c>
      <c r="G72" s="5">
        <v>211</v>
      </c>
      <c r="H72" s="5">
        <v>176</v>
      </c>
      <c r="I72" s="5">
        <v>183</v>
      </c>
      <c r="J72" s="6">
        <v>202</v>
      </c>
      <c r="K72" s="21">
        <f t="shared" si="1"/>
        <v>1170</v>
      </c>
      <c r="L72" s="20">
        <f>SUM(K72:K73)</f>
        <v>2198</v>
      </c>
      <c r="M72" s="219">
        <f>L72/COUNTA(E72:J73)</f>
        <v>183.16666666666666</v>
      </c>
    </row>
    <row r="73" spans="1:13" ht="13.5" thickBot="1">
      <c r="A73" s="374"/>
      <c r="B73" s="166" t="s">
        <v>105</v>
      </c>
      <c r="C73" s="111" t="s">
        <v>138</v>
      </c>
      <c r="D73" s="126" t="s">
        <v>58</v>
      </c>
      <c r="E73" s="32">
        <v>195</v>
      </c>
      <c r="F73" s="11">
        <v>202</v>
      </c>
      <c r="G73" s="11">
        <v>164</v>
      </c>
      <c r="H73" s="11">
        <v>154</v>
      </c>
      <c r="I73" s="11">
        <v>169</v>
      </c>
      <c r="J73" s="12">
        <v>144</v>
      </c>
      <c r="K73" s="24">
        <f t="shared" si="1"/>
        <v>1028</v>
      </c>
      <c r="L73" s="27">
        <f>L72</f>
        <v>2198</v>
      </c>
      <c r="M73" s="220">
        <f>M72</f>
        <v>183.16666666666666</v>
      </c>
    </row>
    <row r="74" spans="1:13" ht="13.5" thickBot="1">
      <c r="A74" s="374">
        <v>13</v>
      </c>
      <c r="B74" s="164" t="s">
        <v>129</v>
      </c>
      <c r="C74" s="109" t="s">
        <v>142</v>
      </c>
      <c r="D74" s="117" t="s">
        <v>164</v>
      </c>
      <c r="E74" s="30">
        <v>156</v>
      </c>
      <c r="F74" s="5">
        <v>179</v>
      </c>
      <c r="G74" s="5">
        <v>172</v>
      </c>
      <c r="H74" s="5">
        <v>175</v>
      </c>
      <c r="I74" s="5">
        <v>150</v>
      </c>
      <c r="J74" s="6">
        <v>238</v>
      </c>
      <c r="K74" s="21">
        <f t="shared" si="1"/>
        <v>1070</v>
      </c>
      <c r="L74" s="20">
        <f>SUM(K74:K75)</f>
        <v>2186</v>
      </c>
      <c r="M74" s="217">
        <f>L74/COUNTA(E74:J75)</f>
        <v>182.16666666666666</v>
      </c>
    </row>
    <row r="75" spans="1:13" ht="13.5" thickBot="1">
      <c r="A75" s="374"/>
      <c r="B75" s="166" t="s">
        <v>131</v>
      </c>
      <c r="C75" s="111" t="s">
        <v>142</v>
      </c>
      <c r="D75" s="126" t="s">
        <v>164</v>
      </c>
      <c r="E75" s="32">
        <v>211</v>
      </c>
      <c r="F75" s="11">
        <v>188</v>
      </c>
      <c r="G75" s="11">
        <v>168</v>
      </c>
      <c r="H75" s="11">
        <v>218</v>
      </c>
      <c r="I75" s="11">
        <v>154</v>
      </c>
      <c r="J75" s="12">
        <v>177</v>
      </c>
      <c r="K75" s="24">
        <f t="shared" si="1"/>
        <v>1116</v>
      </c>
      <c r="L75" s="197">
        <f>L74</f>
        <v>2186</v>
      </c>
      <c r="M75" s="218">
        <f>M74</f>
        <v>182.16666666666666</v>
      </c>
    </row>
    <row r="76" spans="1:13" ht="13.5" thickBot="1">
      <c r="A76" s="374">
        <v>14</v>
      </c>
      <c r="B76" s="164" t="s">
        <v>156</v>
      </c>
      <c r="C76" s="109" t="s">
        <v>138</v>
      </c>
      <c r="D76" s="117" t="s">
        <v>66</v>
      </c>
      <c r="E76" s="30">
        <v>212</v>
      </c>
      <c r="F76" s="5">
        <v>168</v>
      </c>
      <c r="G76" s="5">
        <v>139</v>
      </c>
      <c r="H76" s="5">
        <v>194</v>
      </c>
      <c r="I76" s="5">
        <v>155</v>
      </c>
      <c r="J76" s="6">
        <v>195</v>
      </c>
      <c r="K76" s="21">
        <f t="shared" si="1"/>
        <v>1063</v>
      </c>
      <c r="L76" s="20">
        <f>SUM(K76:K77)</f>
        <v>2171</v>
      </c>
      <c r="M76" s="217">
        <f>L76/COUNTA(E76:J77)</f>
        <v>180.91666666666666</v>
      </c>
    </row>
    <row r="77" spans="1:13" ht="13.5" thickBot="1">
      <c r="A77" s="374"/>
      <c r="B77" s="166" t="s">
        <v>108</v>
      </c>
      <c r="C77" s="111" t="s">
        <v>138</v>
      </c>
      <c r="D77" s="126" t="s">
        <v>66</v>
      </c>
      <c r="E77" s="32">
        <v>190</v>
      </c>
      <c r="F77" s="11">
        <v>183</v>
      </c>
      <c r="G77" s="11">
        <v>187</v>
      </c>
      <c r="H77" s="11">
        <v>127</v>
      </c>
      <c r="I77" s="11">
        <v>231</v>
      </c>
      <c r="J77" s="12">
        <v>190</v>
      </c>
      <c r="K77" s="24">
        <f t="shared" si="1"/>
        <v>1108</v>
      </c>
      <c r="L77" s="27">
        <f>L76</f>
        <v>2171</v>
      </c>
      <c r="M77" s="220">
        <f>M76</f>
        <v>180.91666666666666</v>
      </c>
    </row>
    <row r="78" spans="1:13" ht="13.5" thickBot="1">
      <c r="A78" s="374">
        <v>15</v>
      </c>
      <c r="B78" s="164" t="s">
        <v>119</v>
      </c>
      <c r="C78" s="109" t="s">
        <v>138</v>
      </c>
      <c r="D78" s="117" t="s">
        <v>171</v>
      </c>
      <c r="E78" s="30">
        <v>188</v>
      </c>
      <c r="F78" s="5">
        <v>165</v>
      </c>
      <c r="G78" s="5">
        <v>179</v>
      </c>
      <c r="H78" s="5">
        <v>210</v>
      </c>
      <c r="I78" s="5">
        <v>158</v>
      </c>
      <c r="J78" s="6">
        <v>191</v>
      </c>
      <c r="K78" s="21">
        <f t="shared" si="1"/>
        <v>1091</v>
      </c>
      <c r="L78" s="20">
        <f>SUM(K78:K79)</f>
        <v>2165</v>
      </c>
      <c r="M78" s="217">
        <f>L78/COUNTA(E78:J79)</f>
        <v>180.41666666666666</v>
      </c>
    </row>
    <row r="79" spans="1:13" ht="13.5" thickBot="1">
      <c r="A79" s="374"/>
      <c r="B79" s="166" t="s">
        <v>121</v>
      </c>
      <c r="C79" s="111" t="s">
        <v>138</v>
      </c>
      <c r="D79" s="126" t="s">
        <v>171</v>
      </c>
      <c r="E79" s="32">
        <v>172</v>
      </c>
      <c r="F79" s="11">
        <v>154</v>
      </c>
      <c r="G79" s="11">
        <v>167</v>
      </c>
      <c r="H79" s="11">
        <v>183</v>
      </c>
      <c r="I79" s="11">
        <v>186</v>
      </c>
      <c r="J79" s="12">
        <v>212</v>
      </c>
      <c r="K79" s="24">
        <f t="shared" si="1"/>
        <v>1074</v>
      </c>
      <c r="L79" s="197">
        <f>L78</f>
        <v>2165</v>
      </c>
      <c r="M79" s="221">
        <f>M78</f>
        <v>180.41666666666666</v>
      </c>
    </row>
    <row r="80" spans="1:13" ht="13.5" thickBot="1">
      <c r="A80" s="374">
        <v>16</v>
      </c>
      <c r="B80" s="178" t="s">
        <v>115</v>
      </c>
      <c r="C80" s="176" t="s">
        <v>137</v>
      </c>
      <c r="D80" s="177" t="s">
        <v>72</v>
      </c>
      <c r="E80" s="30">
        <v>145</v>
      </c>
      <c r="F80" s="5">
        <v>180</v>
      </c>
      <c r="G80" s="5">
        <v>225</v>
      </c>
      <c r="H80" s="5">
        <v>170</v>
      </c>
      <c r="I80" s="5">
        <v>180</v>
      </c>
      <c r="J80" s="6">
        <v>167</v>
      </c>
      <c r="K80" s="21">
        <f t="shared" si="1"/>
        <v>1067</v>
      </c>
      <c r="L80" s="20">
        <f>SUM(K80:K81)</f>
        <v>2143</v>
      </c>
      <c r="M80" s="219">
        <f>L80/COUNTA(E80:J81)</f>
        <v>178.58333333333334</v>
      </c>
    </row>
    <row r="81" spans="1:13" ht="13.5" thickBot="1">
      <c r="A81" s="374"/>
      <c r="B81" s="173" t="s">
        <v>112</v>
      </c>
      <c r="C81" s="112" t="s">
        <v>137</v>
      </c>
      <c r="D81" s="119" t="s">
        <v>72</v>
      </c>
      <c r="E81" s="32">
        <v>130</v>
      </c>
      <c r="F81" s="11">
        <v>197</v>
      </c>
      <c r="G81" s="11">
        <v>200</v>
      </c>
      <c r="H81" s="11">
        <v>150</v>
      </c>
      <c r="I81" s="11">
        <v>251</v>
      </c>
      <c r="J81" s="12">
        <v>148</v>
      </c>
      <c r="K81" s="24">
        <f t="shared" si="1"/>
        <v>1076</v>
      </c>
      <c r="L81" s="197">
        <f>L80</f>
        <v>2143</v>
      </c>
      <c r="M81" s="218">
        <f>M80</f>
        <v>178.58333333333334</v>
      </c>
    </row>
    <row r="82" spans="1:13" ht="13.5" thickBot="1">
      <c r="A82" s="374">
        <v>17</v>
      </c>
      <c r="B82" s="164" t="s">
        <v>161</v>
      </c>
      <c r="C82" s="109" t="s">
        <v>141</v>
      </c>
      <c r="D82" s="117" t="s">
        <v>91</v>
      </c>
      <c r="E82" s="30">
        <v>237</v>
      </c>
      <c r="F82" s="5">
        <v>178</v>
      </c>
      <c r="G82" s="5">
        <v>221</v>
      </c>
      <c r="H82" s="5">
        <v>170</v>
      </c>
      <c r="I82" s="5">
        <v>186</v>
      </c>
      <c r="J82" s="6">
        <v>156</v>
      </c>
      <c r="K82" s="21">
        <f t="shared" si="1"/>
        <v>1148</v>
      </c>
      <c r="L82" s="20">
        <f>SUM(K82:K83)</f>
        <v>2124</v>
      </c>
      <c r="M82" s="219">
        <f>L82/COUNTA(E82:J83)</f>
        <v>177</v>
      </c>
    </row>
    <row r="83" spans="1:13" ht="13.5" thickBot="1">
      <c r="A83" s="374"/>
      <c r="B83" s="166" t="s">
        <v>128</v>
      </c>
      <c r="C83" s="111" t="s">
        <v>141</v>
      </c>
      <c r="D83" s="126" t="s">
        <v>91</v>
      </c>
      <c r="E83" s="32">
        <v>136</v>
      </c>
      <c r="F83" s="11">
        <v>167</v>
      </c>
      <c r="G83" s="11">
        <v>169</v>
      </c>
      <c r="H83" s="11">
        <v>177</v>
      </c>
      <c r="I83" s="11">
        <v>181</v>
      </c>
      <c r="J83" s="12">
        <v>146</v>
      </c>
      <c r="K83" s="24">
        <f t="shared" si="1"/>
        <v>976</v>
      </c>
      <c r="L83" s="27">
        <f>L82</f>
        <v>2124</v>
      </c>
      <c r="M83" s="220">
        <f>M82</f>
        <v>177</v>
      </c>
    </row>
    <row r="84" spans="1:13" ht="13.5" thickBot="1">
      <c r="A84" s="374">
        <v>18</v>
      </c>
      <c r="B84" s="178" t="s">
        <v>157</v>
      </c>
      <c r="C84" s="176" t="s">
        <v>143</v>
      </c>
      <c r="D84" s="177" t="s">
        <v>75</v>
      </c>
      <c r="E84" s="30">
        <v>141</v>
      </c>
      <c r="F84" s="5">
        <v>202</v>
      </c>
      <c r="G84" s="5">
        <v>162</v>
      </c>
      <c r="H84" s="5">
        <v>169</v>
      </c>
      <c r="I84" s="5">
        <v>171</v>
      </c>
      <c r="J84" s="6">
        <v>147</v>
      </c>
      <c r="K84" s="21">
        <f t="shared" si="1"/>
        <v>992</v>
      </c>
      <c r="L84" s="20">
        <f>SUM(K84:K85)</f>
        <v>2107</v>
      </c>
      <c r="M84" s="217">
        <f>L84/COUNTA(E84:J85)</f>
        <v>175.58333333333334</v>
      </c>
    </row>
    <row r="85" spans="1:13" ht="13.5" thickBot="1">
      <c r="A85" s="375"/>
      <c r="B85" s="166" t="s">
        <v>155</v>
      </c>
      <c r="C85" s="111" t="s">
        <v>143</v>
      </c>
      <c r="D85" s="126" t="s">
        <v>75</v>
      </c>
      <c r="E85" s="222">
        <v>204</v>
      </c>
      <c r="F85" s="223">
        <v>184</v>
      </c>
      <c r="G85" s="223">
        <v>159</v>
      </c>
      <c r="H85" s="223">
        <v>168</v>
      </c>
      <c r="I85" s="223">
        <v>179</v>
      </c>
      <c r="J85" s="224">
        <v>221</v>
      </c>
      <c r="K85" s="45">
        <f t="shared" si="1"/>
        <v>1115</v>
      </c>
      <c r="L85" s="225">
        <f>L84</f>
        <v>2107</v>
      </c>
      <c r="M85" s="226">
        <f>M84</f>
        <v>175.58333333333334</v>
      </c>
    </row>
    <row r="86" ht="13.5" thickBot="1"/>
    <row r="87" ht="13.5" thickBot="1">
      <c r="A87" s="162"/>
    </row>
  </sheetData>
  <sheetProtection/>
  <mergeCells count="44">
    <mergeCell ref="A7:A8"/>
    <mergeCell ref="A1:M1"/>
    <mergeCell ref="A2:M2"/>
    <mergeCell ref="A3:M3"/>
    <mergeCell ref="A4:M4"/>
    <mergeCell ref="A52:A53"/>
    <mergeCell ref="A54:A55"/>
    <mergeCell ref="A17:A18"/>
    <mergeCell ref="A19:A20"/>
    <mergeCell ref="A44:M44"/>
    <mergeCell ref="A21:A22"/>
    <mergeCell ref="A23:A24"/>
    <mergeCell ref="A25:A26"/>
    <mergeCell ref="A31:A32"/>
    <mergeCell ref="A33:A34"/>
    <mergeCell ref="A47:M47"/>
    <mergeCell ref="A50:A51"/>
    <mergeCell ref="A9:A10"/>
    <mergeCell ref="A11:A12"/>
    <mergeCell ref="A13:A14"/>
    <mergeCell ref="A15:A16"/>
    <mergeCell ref="A41:A42"/>
    <mergeCell ref="A27:A28"/>
    <mergeCell ref="A29:A30"/>
    <mergeCell ref="A45:M45"/>
    <mergeCell ref="A46:M46"/>
    <mergeCell ref="A70:A71"/>
    <mergeCell ref="A72:A73"/>
    <mergeCell ref="A56:A57"/>
    <mergeCell ref="A58:A59"/>
    <mergeCell ref="A60:A61"/>
    <mergeCell ref="A62:A63"/>
    <mergeCell ref="A64:A65"/>
    <mergeCell ref="A66:A67"/>
    <mergeCell ref="A80:A81"/>
    <mergeCell ref="A82:A83"/>
    <mergeCell ref="A84:A85"/>
    <mergeCell ref="A35:A36"/>
    <mergeCell ref="A37:A38"/>
    <mergeCell ref="A39:A40"/>
    <mergeCell ref="A74:A75"/>
    <mergeCell ref="A76:A77"/>
    <mergeCell ref="A78:A79"/>
    <mergeCell ref="A68:A69"/>
  </mergeCells>
  <printOptions/>
  <pageMargins left="0.5402777777777777" right="0.4" top="0.6201388888888889" bottom="0.55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62">
      <selection activeCell="I54" sqref="I54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16.28125" style="0" customWidth="1"/>
    <col min="4" max="4" width="23.57421875" style="0" customWidth="1"/>
    <col min="5" max="6" width="4.28125" style="0" hidden="1" customWidth="1"/>
    <col min="7" max="7" width="5.7109375" style="0" hidden="1" customWidth="1"/>
    <col min="8" max="8" width="10.421875" style="0" hidden="1" customWidth="1"/>
    <col min="9" max="16384" width="11.421875" style="0" customWidth="1"/>
  </cols>
  <sheetData>
    <row r="1" spans="1:9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</row>
    <row r="2" spans="1:9" ht="18">
      <c r="A2" s="349" t="s">
        <v>163</v>
      </c>
      <c r="B2" s="349"/>
      <c r="C2" s="349"/>
      <c r="D2" s="349"/>
      <c r="E2" s="349"/>
      <c r="F2" s="349"/>
      <c r="G2" s="349"/>
      <c r="H2" s="349"/>
      <c r="I2" s="349"/>
    </row>
    <row r="3" spans="1:9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</row>
    <row r="4" spans="1:9" ht="18">
      <c r="A4" s="349" t="s">
        <v>28</v>
      </c>
      <c r="B4" s="349"/>
      <c r="C4" s="349"/>
      <c r="D4" s="349"/>
      <c r="E4" s="349"/>
      <c r="F4" s="349"/>
      <c r="G4" s="349"/>
      <c r="H4" s="349"/>
      <c r="I4" s="349"/>
    </row>
    <row r="5" spans="1:5" ht="12.75">
      <c r="A5" s="2"/>
      <c r="B5" s="2"/>
      <c r="C5" s="2"/>
      <c r="D5" s="2"/>
      <c r="E5" s="2"/>
    </row>
    <row r="6" spans="1:9" ht="13.5" thickBot="1">
      <c r="A6" s="3" t="s">
        <v>4</v>
      </c>
      <c r="B6" s="3" t="s">
        <v>145</v>
      </c>
      <c r="C6" s="3" t="s">
        <v>146</v>
      </c>
      <c r="D6" s="3" t="s">
        <v>154</v>
      </c>
      <c r="E6" s="382" t="s">
        <v>8</v>
      </c>
      <c r="F6" s="382"/>
      <c r="G6" s="3" t="s">
        <v>15</v>
      </c>
      <c r="H6" s="3" t="s">
        <v>16</v>
      </c>
      <c r="I6" s="15" t="s">
        <v>18</v>
      </c>
    </row>
    <row r="7" spans="1:9" ht="13.5" thickBot="1">
      <c r="A7" s="351">
        <v>1</v>
      </c>
      <c r="B7" s="164" t="s">
        <v>104</v>
      </c>
      <c r="C7" s="109" t="s">
        <v>136</v>
      </c>
      <c r="D7" s="117" t="s">
        <v>57</v>
      </c>
      <c r="E7" s="339">
        <v>225</v>
      </c>
      <c r="F7" s="339"/>
      <c r="G7" s="388">
        <f>SUM(E7:F8)</f>
        <v>419</v>
      </c>
      <c r="H7" s="386">
        <f>G7/COUNTA(E7:E8)</f>
        <v>209.5</v>
      </c>
      <c r="I7" s="371" t="s">
        <v>19</v>
      </c>
    </row>
    <row r="8" spans="1:9" ht="13.5" thickBot="1">
      <c r="A8" s="351"/>
      <c r="B8" s="166" t="s">
        <v>101</v>
      </c>
      <c r="C8" s="111" t="s">
        <v>136</v>
      </c>
      <c r="D8" s="126" t="s">
        <v>57</v>
      </c>
      <c r="E8" s="362">
        <v>194</v>
      </c>
      <c r="F8" s="362"/>
      <c r="G8" s="388"/>
      <c r="H8" s="386"/>
      <c r="I8" s="371"/>
    </row>
    <row r="9" spans="1:9" ht="13.5" thickBot="1">
      <c r="A9" s="351">
        <v>4</v>
      </c>
      <c r="B9" s="164" t="s">
        <v>113</v>
      </c>
      <c r="C9" s="109" t="s">
        <v>135</v>
      </c>
      <c r="D9" s="117" t="s">
        <v>74</v>
      </c>
      <c r="E9" s="339">
        <v>202</v>
      </c>
      <c r="F9" s="339"/>
      <c r="G9" s="388">
        <f>SUM(E9:F10)</f>
        <v>387</v>
      </c>
      <c r="H9" s="386">
        <f>G9/COUNTA(E9:E10)</f>
        <v>193.5</v>
      </c>
      <c r="I9" s="373" t="s">
        <v>20</v>
      </c>
    </row>
    <row r="10" spans="1:9" ht="13.5" thickBot="1">
      <c r="A10" s="351"/>
      <c r="B10" s="166" t="s">
        <v>116</v>
      </c>
      <c r="C10" s="111" t="s">
        <v>135</v>
      </c>
      <c r="D10" s="126" t="s">
        <v>74</v>
      </c>
      <c r="E10" s="362">
        <v>185</v>
      </c>
      <c r="F10" s="362"/>
      <c r="G10" s="388"/>
      <c r="H10" s="386"/>
      <c r="I10" s="373"/>
    </row>
    <row r="12" ht="13.5" thickBot="1"/>
    <row r="13" spans="1:9" ht="13.5" thickBot="1">
      <c r="A13" s="351">
        <v>2</v>
      </c>
      <c r="B13" s="164" t="s">
        <v>109</v>
      </c>
      <c r="C13" s="109" t="s">
        <v>144</v>
      </c>
      <c r="D13" s="117" t="s">
        <v>67</v>
      </c>
      <c r="E13" s="339">
        <v>160</v>
      </c>
      <c r="F13" s="339"/>
      <c r="G13" s="388">
        <f>SUM(E13:F14)</f>
        <v>344</v>
      </c>
      <c r="H13" s="386">
        <f>G13/COUNTA(E13:E14)</f>
        <v>172</v>
      </c>
      <c r="I13" s="373" t="s">
        <v>20</v>
      </c>
    </row>
    <row r="14" spans="1:9" ht="13.5" thickBot="1">
      <c r="A14" s="351"/>
      <c r="B14" s="166" t="s">
        <v>111</v>
      </c>
      <c r="C14" s="111" t="s">
        <v>144</v>
      </c>
      <c r="D14" s="126" t="s">
        <v>67</v>
      </c>
      <c r="E14" s="362">
        <v>184</v>
      </c>
      <c r="F14" s="362"/>
      <c r="G14" s="388"/>
      <c r="H14" s="386"/>
      <c r="I14" s="373"/>
    </row>
    <row r="15" spans="1:9" ht="13.5" thickBot="1">
      <c r="A15" s="400">
        <v>3</v>
      </c>
      <c r="B15" s="164" t="s">
        <v>126</v>
      </c>
      <c r="C15" s="109" t="s">
        <v>138</v>
      </c>
      <c r="D15" s="117" t="s">
        <v>84</v>
      </c>
      <c r="E15" s="401">
        <v>209</v>
      </c>
      <c r="F15" s="401"/>
      <c r="G15" s="397">
        <f>SUM(E15:F16)</f>
        <v>373</v>
      </c>
      <c r="H15" s="398">
        <f>G15/COUNTA(E15:E16)</f>
        <v>186.5</v>
      </c>
      <c r="I15" s="371" t="s">
        <v>19</v>
      </c>
    </row>
    <row r="16" spans="1:9" ht="13.5" thickBot="1">
      <c r="A16" s="400"/>
      <c r="B16" s="166" t="s">
        <v>123</v>
      </c>
      <c r="C16" s="111" t="s">
        <v>138</v>
      </c>
      <c r="D16" s="126" t="s">
        <v>84</v>
      </c>
      <c r="E16" s="399">
        <v>164</v>
      </c>
      <c r="F16" s="399"/>
      <c r="G16" s="397"/>
      <c r="H16" s="398"/>
      <c r="I16" s="371"/>
    </row>
    <row r="18" spans="1:9" ht="18">
      <c r="A18" s="349" t="s">
        <v>29</v>
      </c>
      <c r="B18" s="349"/>
      <c r="C18" s="349"/>
      <c r="D18" s="349"/>
      <c r="E18" s="349"/>
      <c r="F18" s="349"/>
      <c r="G18" s="349"/>
      <c r="H18" s="349"/>
      <c r="I18" s="349"/>
    </row>
    <row r="20" spans="1:9" ht="13.5" thickBot="1">
      <c r="A20" s="3" t="s">
        <v>4</v>
      </c>
      <c r="B20" s="3" t="s">
        <v>5</v>
      </c>
      <c r="C20" s="3" t="s">
        <v>6</v>
      </c>
      <c r="D20" s="3" t="s">
        <v>7</v>
      </c>
      <c r="E20" s="382" t="s">
        <v>8</v>
      </c>
      <c r="F20" s="382"/>
      <c r="G20" s="3" t="s">
        <v>15</v>
      </c>
      <c r="H20" s="3" t="s">
        <v>16</v>
      </c>
      <c r="I20" s="15" t="s">
        <v>18</v>
      </c>
    </row>
    <row r="21" spans="1:9" ht="13.5" thickBot="1">
      <c r="A21" s="351">
        <v>1</v>
      </c>
      <c r="B21" s="164" t="s">
        <v>104</v>
      </c>
      <c r="C21" s="109" t="s">
        <v>136</v>
      </c>
      <c r="D21" s="117" t="s">
        <v>57</v>
      </c>
      <c r="E21" s="339">
        <v>252</v>
      </c>
      <c r="F21" s="339"/>
      <c r="G21" s="397">
        <f>SUM(E21:F22)</f>
        <v>466</v>
      </c>
      <c r="H21" s="386">
        <f>G21/COUNTA(E21:E22)</f>
        <v>233</v>
      </c>
      <c r="I21" s="367" t="s">
        <v>22</v>
      </c>
    </row>
    <row r="22" spans="1:9" ht="13.5" thickBot="1">
      <c r="A22" s="351"/>
      <c r="B22" s="166" t="s">
        <v>101</v>
      </c>
      <c r="C22" s="111" t="s">
        <v>136</v>
      </c>
      <c r="D22" s="126" t="s">
        <v>57</v>
      </c>
      <c r="E22" s="362">
        <v>214</v>
      </c>
      <c r="F22" s="362"/>
      <c r="G22" s="397"/>
      <c r="H22" s="386"/>
      <c r="I22" s="367"/>
    </row>
    <row r="23" spans="1:9" ht="13.5" thickBot="1">
      <c r="A23" s="351">
        <v>2</v>
      </c>
      <c r="B23" s="164" t="s">
        <v>126</v>
      </c>
      <c r="C23" s="109" t="s">
        <v>138</v>
      </c>
      <c r="D23" s="117" t="s">
        <v>84</v>
      </c>
      <c r="E23" s="339">
        <v>215</v>
      </c>
      <c r="F23" s="339"/>
      <c r="G23" s="388"/>
      <c r="H23" s="386">
        <f>G23/COUNTA(E23:E24)</f>
        <v>0</v>
      </c>
      <c r="I23" s="360" t="s">
        <v>23</v>
      </c>
    </row>
    <row r="24" spans="1:9" ht="13.5" thickBot="1">
      <c r="A24" s="351"/>
      <c r="B24" s="166" t="s">
        <v>123</v>
      </c>
      <c r="C24" s="111" t="s">
        <v>138</v>
      </c>
      <c r="D24" s="126" t="s">
        <v>84</v>
      </c>
      <c r="E24" s="362">
        <v>220</v>
      </c>
      <c r="F24" s="362"/>
      <c r="G24" s="388"/>
      <c r="H24" s="386"/>
      <c r="I24" s="360"/>
    </row>
    <row r="26" spans="1:9" ht="18">
      <c r="A26" s="349" t="s">
        <v>26</v>
      </c>
      <c r="B26" s="349"/>
      <c r="C26" s="349"/>
      <c r="D26" s="349"/>
      <c r="E26" s="349"/>
      <c r="F26" s="349"/>
      <c r="G26" s="349"/>
      <c r="H26" s="349"/>
      <c r="I26" s="349"/>
    </row>
    <row r="27" spans="1:5" ht="12.75">
      <c r="A27" s="2"/>
      <c r="B27" s="2"/>
      <c r="C27" s="2"/>
      <c r="D27" s="2"/>
      <c r="E27" s="2"/>
    </row>
    <row r="28" spans="1:9" ht="13.5" thickBot="1">
      <c r="A28" s="3" t="s">
        <v>4</v>
      </c>
      <c r="B28" s="3" t="s">
        <v>5</v>
      </c>
      <c r="C28" s="3" t="s">
        <v>6</v>
      </c>
      <c r="D28" s="3" t="s">
        <v>7</v>
      </c>
      <c r="E28" s="382" t="s">
        <v>8</v>
      </c>
      <c r="F28" s="382"/>
      <c r="G28" s="3" t="s">
        <v>15</v>
      </c>
      <c r="H28" s="3" t="s">
        <v>16</v>
      </c>
      <c r="I28" s="15" t="s">
        <v>18</v>
      </c>
    </row>
    <row r="29" spans="1:9" ht="13.5" thickBot="1">
      <c r="A29" s="351">
        <v>1</v>
      </c>
      <c r="B29" s="164" t="s">
        <v>54</v>
      </c>
      <c r="C29" s="109" t="s">
        <v>136</v>
      </c>
      <c r="D29" s="109" t="s">
        <v>57</v>
      </c>
      <c r="E29" s="339">
        <v>206</v>
      </c>
      <c r="F29" s="339"/>
      <c r="G29" s="388">
        <f>SUM(E29:F30)</f>
        <v>399</v>
      </c>
      <c r="H29" s="386">
        <f>G29/COUNTA(E29:E30)</f>
        <v>199.5</v>
      </c>
      <c r="I29" s="371" t="s">
        <v>19</v>
      </c>
    </row>
    <row r="30" spans="1:9" ht="13.5" thickBot="1">
      <c r="A30" s="351"/>
      <c r="B30" s="231" t="s">
        <v>60</v>
      </c>
      <c r="C30" s="112" t="s">
        <v>136</v>
      </c>
      <c r="D30" s="112" t="s">
        <v>57</v>
      </c>
      <c r="E30" s="381">
        <v>193</v>
      </c>
      <c r="F30" s="381"/>
      <c r="G30" s="389"/>
      <c r="H30" s="390"/>
      <c r="I30" s="393"/>
    </row>
    <row r="31" spans="1:9" ht="13.5" thickBot="1">
      <c r="A31" s="376">
        <v>4</v>
      </c>
      <c r="B31" s="109" t="s">
        <v>172</v>
      </c>
      <c r="C31" s="109" t="s">
        <v>142</v>
      </c>
      <c r="D31" s="117" t="s">
        <v>164</v>
      </c>
      <c r="E31" s="383">
        <v>168</v>
      </c>
      <c r="F31" s="383"/>
      <c r="G31" s="384">
        <f>SUM(E31:F32)</f>
        <v>335</v>
      </c>
      <c r="H31" s="391">
        <f>G31/COUNTA(E31:E32)</f>
        <v>167.5</v>
      </c>
      <c r="I31" s="395" t="s">
        <v>20</v>
      </c>
    </row>
    <row r="32" spans="1:9" ht="13.5" thickBot="1">
      <c r="A32" s="376"/>
      <c r="B32" s="111" t="s">
        <v>92</v>
      </c>
      <c r="C32" s="111" t="s">
        <v>142</v>
      </c>
      <c r="D32" s="126" t="s">
        <v>164</v>
      </c>
      <c r="E32" s="379">
        <v>167</v>
      </c>
      <c r="F32" s="379"/>
      <c r="G32" s="385"/>
      <c r="H32" s="392"/>
      <c r="I32" s="396"/>
    </row>
    <row r="34" ht="13.5" thickBot="1"/>
    <row r="35" spans="1:9" ht="13.5" thickBot="1">
      <c r="A35" s="376">
        <v>2</v>
      </c>
      <c r="B35" s="164" t="s">
        <v>63</v>
      </c>
      <c r="C35" s="109" t="s">
        <v>138</v>
      </c>
      <c r="D35" s="109" t="s">
        <v>167</v>
      </c>
      <c r="E35" s="387">
        <v>153</v>
      </c>
      <c r="F35" s="339"/>
      <c r="G35" s="388">
        <f>SUM(E35:F36)</f>
        <v>385</v>
      </c>
      <c r="H35" s="386">
        <f>G35/COUNTA(E35:E36)</f>
        <v>192.5</v>
      </c>
      <c r="I35" s="371" t="s">
        <v>19</v>
      </c>
    </row>
    <row r="36" spans="1:9" ht="13.5" thickBot="1">
      <c r="A36" s="376"/>
      <c r="B36" s="173" t="s">
        <v>69</v>
      </c>
      <c r="C36" s="112" t="s">
        <v>138</v>
      </c>
      <c r="D36" s="112" t="s">
        <v>134</v>
      </c>
      <c r="E36" s="394">
        <v>232</v>
      </c>
      <c r="F36" s="362"/>
      <c r="G36" s="388"/>
      <c r="H36" s="386"/>
      <c r="I36" s="371"/>
    </row>
    <row r="37" spans="1:9" ht="13.5" thickBot="1">
      <c r="A37" s="376">
        <v>3</v>
      </c>
      <c r="B37" s="164" t="s">
        <v>71</v>
      </c>
      <c r="C37" s="109" t="s">
        <v>144</v>
      </c>
      <c r="D37" s="109" t="s">
        <v>67</v>
      </c>
      <c r="E37" s="387">
        <v>199</v>
      </c>
      <c r="F37" s="339"/>
      <c r="G37" s="388">
        <f>SUM(E37:F38)</f>
        <v>357</v>
      </c>
      <c r="H37" s="386">
        <f>G37/COUNTA(E37:E38)</f>
        <v>178.5</v>
      </c>
      <c r="I37" s="373" t="s">
        <v>20</v>
      </c>
    </row>
    <row r="38" spans="1:9" ht="13.5" thickBot="1">
      <c r="A38" s="376"/>
      <c r="B38" s="166" t="s">
        <v>68</v>
      </c>
      <c r="C38" s="111" t="s">
        <v>144</v>
      </c>
      <c r="D38" s="111" t="s">
        <v>67</v>
      </c>
      <c r="E38" s="394">
        <v>158</v>
      </c>
      <c r="F38" s="362"/>
      <c r="G38" s="388"/>
      <c r="H38" s="386"/>
      <c r="I38" s="373"/>
    </row>
    <row r="53" spans="1:9" ht="18">
      <c r="A53" s="349" t="s">
        <v>27</v>
      </c>
      <c r="B53" s="349"/>
      <c r="C53" s="349"/>
      <c r="D53" s="349"/>
      <c r="E53" s="349"/>
      <c r="F53" s="349"/>
      <c r="G53" s="349"/>
      <c r="H53" s="349"/>
      <c r="I53" s="349"/>
    </row>
    <row r="54" spans="1:5" ht="12.75">
      <c r="A54" s="2"/>
      <c r="B54" s="2"/>
      <c r="C54" s="2"/>
      <c r="D54" s="2"/>
      <c r="E54" s="2"/>
    </row>
    <row r="55" spans="1:9" ht="12.75">
      <c r="A55" s="3" t="s">
        <v>4</v>
      </c>
      <c r="B55" s="3" t="s">
        <v>5</v>
      </c>
      <c r="C55" s="3" t="s">
        <v>6</v>
      </c>
      <c r="D55" s="3" t="s">
        <v>7</v>
      </c>
      <c r="E55" s="382" t="s">
        <v>8</v>
      </c>
      <c r="F55" s="382"/>
      <c r="G55" s="3" t="s">
        <v>15</v>
      </c>
      <c r="H55" s="3" t="s">
        <v>16</v>
      </c>
      <c r="I55" s="15" t="s">
        <v>18</v>
      </c>
    </row>
    <row r="56" spans="1:9" ht="13.5" thickBot="1">
      <c r="A56" s="351">
        <v>1</v>
      </c>
      <c r="B56" s="164" t="s">
        <v>54</v>
      </c>
      <c r="C56" s="109" t="s">
        <v>136</v>
      </c>
      <c r="D56" s="109" t="s">
        <v>57</v>
      </c>
      <c r="E56" s="339">
        <v>178</v>
      </c>
      <c r="F56" s="339"/>
      <c r="G56" s="388">
        <f>SUM(E56:F57)</f>
        <v>370</v>
      </c>
      <c r="H56" s="386">
        <f>G56/COUNTA(E56:E57)</f>
        <v>185</v>
      </c>
      <c r="I56" s="367" t="s">
        <v>22</v>
      </c>
    </row>
    <row r="57" spans="1:9" ht="13.5" thickBot="1">
      <c r="A57" s="351"/>
      <c r="B57" s="231" t="s">
        <v>60</v>
      </c>
      <c r="C57" s="112" t="s">
        <v>136</v>
      </c>
      <c r="D57" s="112" t="s">
        <v>57</v>
      </c>
      <c r="E57" s="381">
        <v>192</v>
      </c>
      <c r="F57" s="381"/>
      <c r="G57" s="389"/>
      <c r="H57" s="390"/>
      <c r="I57" s="380"/>
    </row>
    <row r="58" spans="1:9" ht="13.5" thickBot="1">
      <c r="A58" s="376">
        <v>2</v>
      </c>
      <c r="B58" s="164" t="s">
        <v>63</v>
      </c>
      <c r="C58" s="109" t="s">
        <v>138</v>
      </c>
      <c r="D58" s="109" t="s">
        <v>167</v>
      </c>
      <c r="E58" s="383">
        <v>186</v>
      </c>
      <c r="F58" s="383"/>
      <c r="G58" s="384">
        <f>SUM(E58:F59)</f>
        <v>367</v>
      </c>
      <c r="H58" s="391">
        <f>G58/COUNTA(E58:E59)</f>
        <v>183.5</v>
      </c>
      <c r="I58" s="377" t="s">
        <v>23</v>
      </c>
    </row>
    <row r="59" spans="1:9" ht="13.5" thickBot="1">
      <c r="A59" s="376"/>
      <c r="B59" s="166" t="s">
        <v>69</v>
      </c>
      <c r="C59" s="111" t="s">
        <v>138</v>
      </c>
      <c r="D59" s="111" t="s">
        <v>134</v>
      </c>
      <c r="E59" s="379">
        <v>181</v>
      </c>
      <c r="F59" s="379"/>
      <c r="G59" s="385"/>
      <c r="H59" s="392"/>
      <c r="I59" s="378"/>
    </row>
    <row r="60" spans="1:9" ht="13.5" thickBot="1">
      <c r="A60" s="376">
        <v>3</v>
      </c>
      <c r="B60" s="164" t="s">
        <v>71</v>
      </c>
      <c r="C60" s="109" t="s">
        <v>144</v>
      </c>
      <c r="D60" s="109" t="s">
        <v>67</v>
      </c>
      <c r="E60" s="387">
        <v>199</v>
      </c>
      <c r="F60" s="339"/>
      <c r="G60" s="388">
        <f>SUM(E60:F61)</f>
        <v>357</v>
      </c>
      <c r="H60" s="386">
        <f>G60/COUNTA(E60:E61)</f>
        <v>178.5</v>
      </c>
      <c r="I60" s="373" t="s">
        <v>20</v>
      </c>
    </row>
    <row r="61" spans="1:9" ht="13.5" thickBot="1">
      <c r="A61" s="376"/>
      <c r="B61" s="166" t="s">
        <v>68</v>
      </c>
      <c r="C61" s="111" t="s">
        <v>144</v>
      </c>
      <c r="D61" s="111" t="s">
        <v>67</v>
      </c>
      <c r="E61" s="394">
        <v>158</v>
      </c>
      <c r="F61" s="362"/>
      <c r="G61" s="388"/>
      <c r="H61" s="386"/>
      <c r="I61" s="373"/>
    </row>
    <row r="62" spans="1:9" ht="13.5" thickBot="1">
      <c r="A62" s="376">
        <v>4</v>
      </c>
      <c r="B62" s="109" t="s">
        <v>172</v>
      </c>
      <c r="C62" s="109" t="s">
        <v>142</v>
      </c>
      <c r="D62" s="117" t="s">
        <v>164</v>
      </c>
      <c r="E62" s="383">
        <v>168</v>
      </c>
      <c r="F62" s="383"/>
      <c r="G62" s="384">
        <f>SUM(E62:F63)</f>
        <v>335</v>
      </c>
      <c r="H62" s="391">
        <f>G62/COUNTA(E62:E63)</f>
        <v>167.5</v>
      </c>
      <c r="I62" s="395" t="s">
        <v>20</v>
      </c>
    </row>
    <row r="63" spans="1:9" ht="13.5" thickBot="1">
      <c r="A63" s="376"/>
      <c r="B63" s="111" t="s">
        <v>92</v>
      </c>
      <c r="C63" s="111" t="s">
        <v>142</v>
      </c>
      <c r="D63" s="126" t="s">
        <v>164</v>
      </c>
      <c r="E63" s="379">
        <v>167</v>
      </c>
      <c r="F63" s="379"/>
      <c r="G63" s="385"/>
      <c r="H63" s="392"/>
      <c r="I63" s="396"/>
    </row>
    <row r="65" spans="1:9" ht="18">
      <c r="A65" s="349" t="s">
        <v>29</v>
      </c>
      <c r="B65" s="349"/>
      <c r="C65" s="349"/>
      <c r="D65" s="349"/>
      <c r="E65" s="349"/>
      <c r="F65" s="349"/>
      <c r="G65" s="349"/>
      <c r="H65" s="349"/>
      <c r="I65" s="349"/>
    </row>
    <row r="66" ht="13.5" thickBot="1"/>
    <row r="67" spans="1:9" ht="13.5" thickBot="1">
      <c r="A67" s="3" t="s">
        <v>4</v>
      </c>
      <c r="B67" s="3" t="s">
        <v>5</v>
      </c>
      <c r="C67" s="3" t="s">
        <v>6</v>
      </c>
      <c r="D67" s="3" t="s">
        <v>7</v>
      </c>
      <c r="E67" s="382" t="s">
        <v>8</v>
      </c>
      <c r="F67" s="382"/>
      <c r="G67" s="3" t="s">
        <v>15</v>
      </c>
      <c r="H67" s="3" t="s">
        <v>16</v>
      </c>
      <c r="I67" s="15" t="s">
        <v>18</v>
      </c>
    </row>
    <row r="68" spans="1:9" ht="13.5" thickBot="1">
      <c r="A68" s="351">
        <v>1</v>
      </c>
      <c r="B68" s="164" t="s">
        <v>104</v>
      </c>
      <c r="C68" s="109" t="s">
        <v>136</v>
      </c>
      <c r="D68" s="117" t="s">
        <v>57</v>
      </c>
      <c r="E68" s="339">
        <v>252</v>
      </c>
      <c r="F68" s="339"/>
      <c r="G68" s="397">
        <f>SUM(E68:F69)</f>
        <v>466</v>
      </c>
      <c r="H68" s="386">
        <f>G68/COUNTA(E68:E69)</f>
        <v>233</v>
      </c>
      <c r="I68" s="367" t="s">
        <v>22</v>
      </c>
    </row>
    <row r="69" spans="1:9" ht="13.5" thickBot="1">
      <c r="A69" s="351"/>
      <c r="B69" s="166" t="s">
        <v>101</v>
      </c>
      <c r="C69" s="111" t="s">
        <v>136</v>
      </c>
      <c r="D69" s="126" t="s">
        <v>57</v>
      </c>
      <c r="E69" s="362">
        <v>214</v>
      </c>
      <c r="F69" s="362"/>
      <c r="G69" s="397"/>
      <c r="H69" s="386"/>
      <c r="I69" s="367"/>
    </row>
    <row r="70" spans="1:9" ht="13.5" thickBot="1">
      <c r="A70" s="351">
        <v>2</v>
      </c>
      <c r="B70" s="164" t="s">
        <v>126</v>
      </c>
      <c r="C70" s="109" t="s">
        <v>138</v>
      </c>
      <c r="D70" s="117" t="s">
        <v>84</v>
      </c>
      <c r="E70" s="339">
        <v>215</v>
      </c>
      <c r="F70" s="339"/>
      <c r="G70" s="388"/>
      <c r="H70" s="386">
        <f>G70/COUNTA(E70:E71)</f>
        <v>0</v>
      </c>
      <c r="I70" s="360" t="s">
        <v>23</v>
      </c>
    </row>
    <row r="71" spans="1:9" ht="13.5" thickBot="1">
      <c r="A71" s="351"/>
      <c r="B71" s="166" t="s">
        <v>123</v>
      </c>
      <c r="C71" s="111" t="s">
        <v>138</v>
      </c>
      <c r="D71" s="126" t="s">
        <v>84</v>
      </c>
      <c r="E71" s="362">
        <v>220</v>
      </c>
      <c r="F71" s="362"/>
      <c r="G71" s="388"/>
      <c r="H71" s="386"/>
      <c r="I71" s="360"/>
    </row>
    <row r="72" spans="1:9" ht="13.5" thickBot="1">
      <c r="A72" s="351">
        <v>2</v>
      </c>
      <c r="B72" s="164" t="s">
        <v>109</v>
      </c>
      <c r="C72" s="109" t="s">
        <v>144</v>
      </c>
      <c r="D72" s="117" t="s">
        <v>67</v>
      </c>
      <c r="E72" s="339">
        <v>160</v>
      </c>
      <c r="F72" s="339"/>
      <c r="G72" s="388">
        <f>SUM(E72:F73)</f>
        <v>344</v>
      </c>
      <c r="H72" s="386">
        <f>G72/COUNTA(E72:E73)</f>
        <v>172</v>
      </c>
      <c r="I72" s="373" t="s">
        <v>20</v>
      </c>
    </row>
    <row r="73" spans="1:9" ht="13.5" thickBot="1">
      <c r="A73" s="351"/>
      <c r="B73" s="166" t="s">
        <v>111</v>
      </c>
      <c r="C73" s="111" t="s">
        <v>144</v>
      </c>
      <c r="D73" s="126" t="s">
        <v>67</v>
      </c>
      <c r="E73" s="362">
        <v>184</v>
      </c>
      <c r="F73" s="362"/>
      <c r="G73" s="388"/>
      <c r="H73" s="386"/>
      <c r="I73" s="373"/>
    </row>
    <row r="74" spans="1:9" ht="13.5" thickBot="1">
      <c r="A74" s="351">
        <v>4</v>
      </c>
      <c r="B74" s="164" t="s">
        <v>113</v>
      </c>
      <c r="C74" s="109" t="s">
        <v>135</v>
      </c>
      <c r="D74" s="117" t="s">
        <v>74</v>
      </c>
      <c r="E74" s="339">
        <v>202</v>
      </c>
      <c r="F74" s="339"/>
      <c r="G74" s="388">
        <f>SUM(E74:F75)</f>
        <v>387</v>
      </c>
      <c r="H74" s="386">
        <f>G74/COUNTA(E74:E75)</f>
        <v>193.5</v>
      </c>
      <c r="I74" s="373" t="s">
        <v>20</v>
      </c>
    </row>
    <row r="75" spans="1:9" ht="13.5" thickBot="1">
      <c r="A75" s="351"/>
      <c r="B75" s="166" t="s">
        <v>116</v>
      </c>
      <c r="C75" s="111" t="s">
        <v>135</v>
      </c>
      <c r="D75" s="126" t="s">
        <v>74</v>
      </c>
      <c r="E75" s="362">
        <v>185</v>
      </c>
      <c r="F75" s="362"/>
      <c r="G75" s="388"/>
      <c r="H75" s="386"/>
      <c r="I75" s="373"/>
    </row>
  </sheetData>
  <sheetProtection/>
  <mergeCells count="121">
    <mergeCell ref="I74:I75"/>
    <mergeCell ref="E75:F75"/>
    <mergeCell ref="A72:A73"/>
    <mergeCell ref="E72:F72"/>
    <mergeCell ref="G72:G73"/>
    <mergeCell ref="A74:A75"/>
    <mergeCell ref="E74:F74"/>
    <mergeCell ref="G74:G75"/>
    <mergeCell ref="H74:H75"/>
    <mergeCell ref="A70:A71"/>
    <mergeCell ref="E70:F70"/>
    <mergeCell ref="G70:G71"/>
    <mergeCell ref="H70:H71"/>
    <mergeCell ref="E71:F71"/>
    <mergeCell ref="H72:H73"/>
    <mergeCell ref="I72:I73"/>
    <mergeCell ref="E73:F73"/>
    <mergeCell ref="I70:I71"/>
    <mergeCell ref="G62:G63"/>
    <mergeCell ref="H62:H63"/>
    <mergeCell ref="I68:I69"/>
    <mergeCell ref="E69:F69"/>
    <mergeCell ref="H68:H69"/>
    <mergeCell ref="A65:I65"/>
    <mergeCell ref="E67:F67"/>
    <mergeCell ref="A68:A69"/>
    <mergeCell ref="E68:F68"/>
    <mergeCell ref="G68:G69"/>
    <mergeCell ref="I62:I63"/>
    <mergeCell ref="E63:F63"/>
    <mergeCell ref="A60:A61"/>
    <mergeCell ref="E60:F60"/>
    <mergeCell ref="G60:G61"/>
    <mergeCell ref="H60:H61"/>
    <mergeCell ref="I60:I61"/>
    <mergeCell ref="E61:F61"/>
    <mergeCell ref="A62:A63"/>
    <mergeCell ref="E62:F62"/>
    <mergeCell ref="I15:I16"/>
    <mergeCell ref="A1:I1"/>
    <mergeCell ref="A2:I2"/>
    <mergeCell ref="A3:I3"/>
    <mergeCell ref="A4:I4"/>
    <mergeCell ref="E6:F6"/>
    <mergeCell ref="A7:A8"/>
    <mergeCell ref="E7:F7"/>
    <mergeCell ref="G7:G8"/>
    <mergeCell ref="E8:F8"/>
    <mergeCell ref="A9:A10"/>
    <mergeCell ref="E9:F9"/>
    <mergeCell ref="G9:G10"/>
    <mergeCell ref="E10:F10"/>
    <mergeCell ref="H13:H14"/>
    <mergeCell ref="H7:H8"/>
    <mergeCell ref="H9:H10"/>
    <mergeCell ref="I9:I10"/>
    <mergeCell ref="I7:I8"/>
    <mergeCell ref="H15:H16"/>
    <mergeCell ref="I13:I14"/>
    <mergeCell ref="E16:F16"/>
    <mergeCell ref="A13:A14"/>
    <mergeCell ref="E13:F13"/>
    <mergeCell ref="E14:F14"/>
    <mergeCell ref="A15:A16"/>
    <mergeCell ref="E15:F15"/>
    <mergeCell ref="G15:G16"/>
    <mergeCell ref="G13:G14"/>
    <mergeCell ref="A18:I18"/>
    <mergeCell ref="E20:F20"/>
    <mergeCell ref="A21:A22"/>
    <mergeCell ref="E21:F21"/>
    <mergeCell ref="G21:G22"/>
    <mergeCell ref="H21:H22"/>
    <mergeCell ref="I21:I22"/>
    <mergeCell ref="E22:F22"/>
    <mergeCell ref="I23:I24"/>
    <mergeCell ref="E24:F24"/>
    <mergeCell ref="A26:I26"/>
    <mergeCell ref="E28:F28"/>
    <mergeCell ref="A23:A24"/>
    <mergeCell ref="E23:F23"/>
    <mergeCell ref="G23:G24"/>
    <mergeCell ref="H23:H24"/>
    <mergeCell ref="A29:A30"/>
    <mergeCell ref="E29:F29"/>
    <mergeCell ref="G29:G30"/>
    <mergeCell ref="H29:H30"/>
    <mergeCell ref="A31:A32"/>
    <mergeCell ref="E31:F31"/>
    <mergeCell ref="G31:G32"/>
    <mergeCell ref="H31:H32"/>
    <mergeCell ref="E32:F32"/>
    <mergeCell ref="I37:I38"/>
    <mergeCell ref="E30:F30"/>
    <mergeCell ref="I29:I30"/>
    <mergeCell ref="I35:I36"/>
    <mergeCell ref="E36:F36"/>
    <mergeCell ref="E38:F38"/>
    <mergeCell ref="I31:I32"/>
    <mergeCell ref="G37:G38"/>
    <mergeCell ref="H37:H38"/>
    <mergeCell ref="G35:G36"/>
    <mergeCell ref="H35:H36"/>
    <mergeCell ref="A35:A36"/>
    <mergeCell ref="E35:F35"/>
    <mergeCell ref="A37:A38"/>
    <mergeCell ref="E37:F37"/>
    <mergeCell ref="A53:I53"/>
    <mergeCell ref="E55:F55"/>
    <mergeCell ref="A56:A57"/>
    <mergeCell ref="E58:F58"/>
    <mergeCell ref="G58:G59"/>
    <mergeCell ref="G56:G57"/>
    <mergeCell ref="H56:H57"/>
    <mergeCell ref="H58:H59"/>
    <mergeCell ref="I58:I59"/>
    <mergeCell ref="E59:F59"/>
    <mergeCell ref="A58:A59"/>
    <mergeCell ref="E56:F56"/>
    <mergeCell ref="I56:I57"/>
    <mergeCell ref="E57:F57"/>
  </mergeCells>
  <printOptions/>
  <pageMargins left="0.5402777777777777" right="0.4" top="0.6201388888888889" bottom="0.5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B9" sqref="B9:D12"/>
    </sheetView>
  </sheetViews>
  <sheetFormatPr defaultColWidth="9.140625" defaultRowHeight="12.75"/>
  <cols>
    <col min="1" max="1" width="2.8515625" style="0" customWidth="1"/>
    <col min="2" max="2" width="18.421875" style="0" bestFit="1" customWidth="1"/>
    <col min="3" max="3" width="13.7109375" style="0" customWidth="1"/>
    <col min="4" max="4" width="16.8515625" style="0" customWidth="1"/>
    <col min="5" max="10" width="4.00390625" style="0" customWidth="1"/>
    <col min="11" max="11" width="6.00390625" style="0" bestFit="1" customWidth="1"/>
    <col min="12" max="12" width="5.7109375" style="0" customWidth="1"/>
    <col min="13" max="13" width="7.421875" style="0" customWidth="1"/>
    <col min="14" max="14" width="8.7109375" style="208" bestFit="1" customWidth="1"/>
    <col min="15" max="15" width="8.7109375" style="208" customWidth="1"/>
    <col min="16" max="16384" width="11.421875" style="0" customWidth="1"/>
  </cols>
  <sheetData>
    <row r="1" spans="1:13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8">
      <c r="A2" s="349" t="s">
        <v>163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2.75">
      <c r="A4" s="350" t="s">
        <v>30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6" ht="13.5" thickBot="1">
      <c r="A5" s="2"/>
      <c r="B5" s="2"/>
      <c r="C5" s="2"/>
      <c r="D5" s="2"/>
      <c r="E5" s="2"/>
      <c r="F5" s="2"/>
    </row>
    <row r="6" spans="1:13" ht="13.5" thickBot="1">
      <c r="A6" s="28" t="s">
        <v>4</v>
      </c>
      <c r="B6" s="28" t="s">
        <v>6</v>
      </c>
      <c r="C6" s="28" t="s">
        <v>186</v>
      </c>
      <c r="D6" s="28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160</v>
      </c>
    </row>
    <row r="7" spans="1:13" ht="13.5" thickBot="1">
      <c r="A7" s="402">
        <v>1</v>
      </c>
      <c r="B7" s="86" t="s">
        <v>54</v>
      </c>
      <c r="C7" s="86" t="s">
        <v>136</v>
      </c>
      <c r="D7" s="163" t="s">
        <v>57</v>
      </c>
      <c r="E7" s="302">
        <v>203</v>
      </c>
      <c r="F7" s="5">
        <v>186</v>
      </c>
      <c r="G7" s="5">
        <v>177</v>
      </c>
      <c r="H7" s="5">
        <v>203</v>
      </c>
      <c r="I7" s="5">
        <v>181</v>
      </c>
      <c r="J7" s="6">
        <v>244</v>
      </c>
      <c r="K7" s="21">
        <f aca="true" t="shared" si="0" ref="K7:K38">SUM(E7:J7)</f>
        <v>1194</v>
      </c>
      <c r="L7" s="22">
        <f>SUM(K7:K8)</f>
        <v>2367</v>
      </c>
      <c r="M7" s="37">
        <f>AVERAGE(E7:J8)</f>
        <v>197.25</v>
      </c>
    </row>
    <row r="8" spans="1:13" ht="13.5" thickBot="1">
      <c r="A8" s="375"/>
      <c r="B8" s="91" t="s">
        <v>104</v>
      </c>
      <c r="C8" s="91" t="s">
        <v>136</v>
      </c>
      <c r="D8" s="139" t="s">
        <v>57</v>
      </c>
      <c r="E8" s="303">
        <v>188</v>
      </c>
      <c r="F8" s="11">
        <v>186</v>
      </c>
      <c r="G8" s="11">
        <v>178</v>
      </c>
      <c r="H8" s="11">
        <v>203</v>
      </c>
      <c r="I8" s="11">
        <v>208</v>
      </c>
      <c r="J8" s="12">
        <v>210</v>
      </c>
      <c r="K8" s="24">
        <f t="shared" si="0"/>
        <v>1173</v>
      </c>
      <c r="L8" s="25">
        <f>SUM(K7:K8)</f>
        <v>2367</v>
      </c>
      <c r="M8" s="38">
        <f>AVERAGE(E7:J8)</f>
        <v>197.25</v>
      </c>
    </row>
    <row r="9" spans="1:13" ht="13.5" thickBot="1">
      <c r="A9" s="402">
        <v>2</v>
      </c>
      <c r="B9" s="86" t="s">
        <v>71</v>
      </c>
      <c r="C9" s="86" t="s">
        <v>144</v>
      </c>
      <c r="D9" s="163" t="s">
        <v>67</v>
      </c>
      <c r="E9" s="302">
        <v>170</v>
      </c>
      <c r="F9" s="5">
        <v>191</v>
      </c>
      <c r="G9" s="5">
        <v>192</v>
      </c>
      <c r="H9" s="5">
        <v>217</v>
      </c>
      <c r="I9" s="5">
        <v>206</v>
      </c>
      <c r="J9" s="6">
        <v>166</v>
      </c>
      <c r="K9" s="21">
        <f t="shared" si="0"/>
        <v>1142</v>
      </c>
      <c r="L9" s="22">
        <f>SUM(K9:K10)</f>
        <v>2341</v>
      </c>
      <c r="M9" s="37">
        <f>AVERAGE(E9:J10)</f>
        <v>195.08333333333334</v>
      </c>
    </row>
    <row r="10" spans="1:13" ht="13.5" thickBot="1">
      <c r="A10" s="375"/>
      <c r="B10" s="91" t="s">
        <v>109</v>
      </c>
      <c r="C10" s="91" t="s">
        <v>144</v>
      </c>
      <c r="D10" s="139" t="s">
        <v>67</v>
      </c>
      <c r="E10" s="303">
        <v>179</v>
      </c>
      <c r="F10" s="11">
        <v>225</v>
      </c>
      <c r="G10" s="11">
        <v>187</v>
      </c>
      <c r="H10" s="11">
        <v>203</v>
      </c>
      <c r="I10" s="11">
        <v>204</v>
      </c>
      <c r="J10" s="12">
        <v>201</v>
      </c>
      <c r="K10" s="24">
        <f t="shared" si="0"/>
        <v>1199</v>
      </c>
      <c r="L10" s="25">
        <f>SUM(K9:K10)</f>
        <v>2341</v>
      </c>
      <c r="M10" s="38">
        <f>AVERAGE(E9:J10)</f>
        <v>195.08333333333334</v>
      </c>
    </row>
    <row r="11" spans="1:26" ht="13.5" thickBot="1">
      <c r="A11" s="376">
        <v>3</v>
      </c>
      <c r="B11" s="86" t="s">
        <v>103</v>
      </c>
      <c r="C11" s="86" t="s">
        <v>138</v>
      </c>
      <c r="D11" s="163" t="s">
        <v>59</v>
      </c>
      <c r="E11" s="302">
        <v>189</v>
      </c>
      <c r="F11" s="5">
        <v>215</v>
      </c>
      <c r="G11" s="5">
        <v>224</v>
      </c>
      <c r="H11" s="5">
        <v>167</v>
      </c>
      <c r="I11" s="5">
        <v>235</v>
      </c>
      <c r="J11" s="6">
        <v>180</v>
      </c>
      <c r="K11" s="21">
        <f t="shared" si="0"/>
        <v>1210</v>
      </c>
      <c r="L11" s="22">
        <f>SUM(K11:K12)</f>
        <v>2305</v>
      </c>
      <c r="M11" s="37">
        <f>AVERAGE(E11:J12)</f>
        <v>192.08333333333334</v>
      </c>
      <c r="P11" s="17"/>
      <c r="Q11" s="17"/>
      <c r="R11" s="131"/>
      <c r="S11" s="131"/>
      <c r="T11" s="131"/>
      <c r="U11" s="131"/>
      <c r="V11" s="131"/>
      <c r="W11" s="17"/>
      <c r="X11" s="17"/>
      <c r="Y11" s="151"/>
      <c r="Z11" s="284"/>
    </row>
    <row r="12" spans="1:26" ht="13.5" thickBot="1">
      <c r="A12" s="376"/>
      <c r="B12" s="91" t="s">
        <v>62</v>
      </c>
      <c r="C12" s="91" t="s">
        <v>138</v>
      </c>
      <c r="D12" s="139" t="s">
        <v>59</v>
      </c>
      <c r="E12" s="303">
        <v>148</v>
      </c>
      <c r="F12" s="11">
        <v>223</v>
      </c>
      <c r="G12" s="11">
        <v>194</v>
      </c>
      <c r="H12" s="11">
        <v>194</v>
      </c>
      <c r="I12" s="11">
        <v>192</v>
      </c>
      <c r="J12" s="12">
        <v>144</v>
      </c>
      <c r="K12" s="24">
        <f t="shared" si="0"/>
        <v>1095</v>
      </c>
      <c r="L12" s="25">
        <f>SUM(K11:K12)</f>
        <v>2305</v>
      </c>
      <c r="M12" s="38">
        <f>M11</f>
        <v>192.08333333333334</v>
      </c>
      <c r="P12" s="17"/>
      <c r="Q12" s="17"/>
      <c r="R12" s="131"/>
      <c r="S12" s="131"/>
      <c r="T12" s="131"/>
      <c r="U12" s="131"/>
      <c r="V12" s="131"/>
      <c r="W12" s="17"/>
      <c r="X12" s="17"/>
      <c r="Y12" s="151"/>
      <c r="Z12" s="284"/>
    </row>
    <row r="13" spans="1:26" ht="13.5" thickBot="1">
      <c r="A13" s="376">
        <v>4</v>
      </c>
      <c r="B13" s="86" t="s">
        <v>107</v>
      </c>
      <c r="C13" s="86" t="s">
        <v>138</v>
      </c>
      <c r="D13" s="163" t="s">
        <v>134</v>
      </c>
      <c r="E13" s="30">
        <v>201</v>
      </c>
      <c r="F13" s="5">
        <v>210</v>
      </c>
      <c r="G13" s="5">
        <v>217</v>
      </c>
      <c r="H13" s="5">
        <v>245</v>
      </c>
      <c r="I13" s="5">
        <v>191</v>
      </c>
      <c r="J13" s="6">
        <v>203</v>
      </c>
      <c r="K13" s="21">
        <f t="shared" si="0"/>
        <v>1267</v>
      </c>
      <c r="L13" s="22">
        <f>SUM(K13:K14)</f>
        <v>2303</v>
      </c>
      <c r="M13" s="37">
        <f>AVERAGE(E13:J14)</f>
        <v>191.91666666666666</v>
      </c>
      <c r="P13" s="17"/>
      <c r="Q13" s="17"/>
      <c r="R13" s="131"/>
      <c r="S13" s="131"/>
      <c r="T13" s="131"/>
      <c r="U13" s="131"/>
      <c r="V13" s="131"/>
      <c r="W13" s="17"/>
      <c r="X13" s="17"/>
      <c r="Y13" s="151"/>
      <c r="Z13" s="284"/>
    </row>
    <row r="14" spans="1:26" ht="13.5" thickBot="1">
      <c r="A14" s="376"/>
      <c r="B14" s="91" t="s">
        <v>63</v>
      </c>
      <c r="C14" s="91" t="s">
        <v>138</v>
      </c>
      <c r="D14" s="139" t="s">
        <v>167</v>
      </c>
      <c r="E14" s="32">
        <v>189</v>
      </c>
      <c r="F14" s="11">
        <v>200</v>
      </c>
      <c r="G14" s="11">
        <v>170</v>
      </c>
      <c r="H14" s="11">
        <v>145</v>
      </c>
      <c r="I14" s="11">
        <v>149</v>
      </c>
      <c r="J14" s="12">
        <v>183</v>
      </c>
      <c r="K14" s="24">
        <f t="shared" si="0"/>
        <v>1036</v>
      </c>
      <c r="L14" s="25">
        <f>SUM(K13:K14)</f>
        <v>2303</v>
      </c>
      <c r="M14" s="38">
        <f>M13</f>
        <v>191.91666666666666</v>
      </c>
      <c r="P14" s="17"/>
      <c r="Q14" s="17"/>
      <c r="R14" s="131"/>
      <c r="S14" s="131"/>
      <c r="T14" s="131"/>
      <c r="U14" s="131"/>
      <c r="V14" s="131"/>
      <c r="W14" s="17"/>
      <c r="X14" s="17"/>
      <c r="Y14" s="151"/>
      <c r="Z14" s="284"/>
    </row>
    <row r="15" spans="1:26" ht="13.5" thickBot="1">
      <c r="A15" s="376">
        <v>5</v>
      </c>
      <c r="B15" s="86" t="s">
        <v>172</v>
      </c>
      <c r="C15" s="86" t="s">
        <v>142</v>
      </c>
      <c r="D15" s="163" t="s">
        <v>164</v>
      </c>
      <c r="E15" s="30">
        <v>195</v>
      </c>
      <c r="F15" s="5">
        <v>159</v>
      </c>
      <c r="G15" s="5">
        <v>187</v>
      </c>
      <c r="H15" s="5">
        <v>187</v>
      </c>
      <c r="I15" s="5">
        <v>200</v>
      </c>
      <c r="J15" s="6">
        <v>201</v>
      </c>
      <c r="K15" s="21">
        <f t="shared" si="0"/>
        <v>1129</v>
      </c>
      <c r="L15" s="22">
        <f>SUM(K15:K16)</f>
        <v>2291</v>
      </c>
      <c r="M15" s="37">
        <f>AVERAGE(E15:J16)</f>
        <v>190.91666666666666</v>
      </c>
      <c r="P15" s="17"/>
      <c r="Q15" s="17"/>
      <c r="R15" s="131"/>
      <c r="S15" s="131"/>
      <c r="T15" s="131"/>
      <c r="U15" s="131"/>
      <c r="V15" s="131"/>
      <c r="W15" s="17"/>
      <c r="X15" s="17"/>
      <c r="Y15" s="151"/>
      <c r="Z15" s="284"/>
    </row>
    <row r="16" spans="1:26" ht="13.5" thickBot="1">
      <c r="A16" s="376"/>
      <c r="B16" s="91" t="s">
        <v>129</v>
      </c>
      <c r="C16" s="91" t="s">
        <v>142</v>
      </c>
      <c r="D16" s="139" t="s">
        <v>164</v>
      </c>
      <c r="E16" s="32">
        <v>180</v>
      </c>
      <c r="F16" s="11">
        <v>221</v>
      </c>
      <c r="G16" s="11">
        <v>215</v>
      </c>
      <c r="H16" s="11">
        <v>193</v>
      </c>
      <c r="I16" s="11">
        <v>175</v>
      </c>
      <c r="J16" s="12">
        <v>178</v>
      </c>
      <c r="K16" s="24">
        <f t="shared" si="0"/>
        <v>1162</v>
      </c>
      <c r="L16" s="25">
        <f>SUM(K15:K16)</f>
        <v>2291</v>
      </c>
      <c r="M16" s="38">
        <f>M15</f>
        <v>190.91666666666666</v>
      </c>
      <c r="P16" s="17"/>
      <c r="Q16" s="17"/>
      <c r="R16" s="131"/>
      <c r="S16" s="131"/>
      <c r="T16" s="131"/>
      <c r="U16" s="131"/>
      <c r="V16" s="131"/>
      <c r="W16" s="17"/>
      <c r="X16" s="17"/>
      <c r="Y16" s="151"/>
      <c r="Z16" s="284"/>
    </row>
    <row r="17" spans="1:26" ht="13.5" thickBot="1">
      <c r="A17" s="376">
        <v>6</v>
      </c>
      <c r="B17" s="86" t="s">
        <v>68</v>
      </c>
      <c r="C17" s="86" t="s">
        <v>144</v>
      </c>
      <c r="D17" s="163" t="s">
        <v>67</v>
      </c>
      <c r="E17" s="30">
        <v>155</v>
      </c>
      <c r="F17" s="5">
        <v>188</v>
      </c>
      <c r="G17" s="5">
        <v>183</v>
      </c>
      <c r="H17" s="5">
        <v>182</v>
      </c>
      <c r="I17" s="5">
        <v>159</v>
      </c>
      <c r="J17" s="6">
        <v>190</v>
      </c>
      <c r="K17" s="21">
        <f t="shared" si="0"/>
        <v>1057</v>
      </c>
      <c r="L17" s="22">
        <f>SUM(K17:K18)</f>
        <v>2290</v>
      </c>
      <c r="M17" s="37">
        <f>AVERAGE(E17:J18)</f>
        <v>190.83333333333334</v>
      </c>
      <c r="P17" s="17"/>
      <c r="Q17" s="17"/>
      <c r="R17" s="131"/>
      <c r="S17" s="131"/>
      <c r="T17" s="131"/>
      <c r="U17" s="131"/>
      <c r="V17" s="131"/>
      <c r="W17" s="17"/>
      <c r="X17" s="17"/>
      <c r="Y17" s="151"/>
      <c r="Z17" s="284"/>
    </row>
    <row r="18" spans="1:26" ht="13.5" thickBot="1">
      <c r="A18" s="376"/>
      <c r="B18" s="91" t="s">
        <v>111</v>
      </c>
      <c r="C18" s="91" t="s">
        <v>144</v>
      </c>
      <c r="D18" s="139" t="s">
        <v>67</v>
      </c>
      <c r="E18" s="32">
        <v>183</v>
      </c>
      <c r="F18" s="11">
        <v>184</v>
      </c>
      <c r="G18" s="11">
        <v>188</v>
      </c>
      <c r="H18" s="11">
        <v>215</v>
      </c>
      <c r="I18" s="11">
        <v>186</v>
      </c>
      <c r="J18" s="12">
        <v>277</v>
      </c>
      <c r="K18" s="24">
        <f t="shared" si="0"/>
        <v>1233</v>
      </c>
      <c r="L18" s="25">
        <f>SUM(K17:K18)</f>
        <v>2290</v>
      </c>
      <c r="M18" s="38">
        <f>M17</f>
        <v>190.83333333333334</v>
      </c>
      <c r="P18" s="17"/>
      <c r="Q18" s="17"/>
      <c r="R18" s="131"/>
      <c r="S18" s="131"/>
      <c r="T18" s="131"/>
      <c r="U18" s="131"/>
      <c r="V18" s="131"/>
      <c r="W18" s="17"/>
      <c r="X18" s="17"/>
      <c r="Y18" s="151"/>
      <c r="Z18" s="284"/>
    </row>
    <row r="19" spans="1:26" ht="13.5" thickBot="1">
      <c r="A19" s="376">
        <v>7</v>
      </c>
      <c r="B19" s="86" t="s">
        <v>83</v>
      </c>
      <c r="C19" s="86" t="s">
        <v>138</v>
      </c>
      <c r="D19" s="163" t="s">
        <v>84</v>
      </c>
      <c r="E19" s="302">
        <v>170</v>
      </c>
      <c r="F19" s="5">
        <v>173</v>
      </c>
      <c r="G19" s="5">
        <v>134</v>
      </c>
      <c r="H19" s="5">
        <v>203</v>
      </c>
      <c r="I19" s="5">
        <v>224</v>
      </c>
      <c r="J19" s="6">
        <v>150</v>
      </c>
      <c r="K19" s="21">
        <f t="shared" si="0"/>
        <v>1054</v>
      </c>
      <c r="L19" s="22">
        <f>SUM(K19:K20)</f>
        <v>2287</v>
      </c>
      <c r="M19" s="37">
        <f>AVERAGE(E19:J20)</f>
        <v>190.58333333333334</v>
      </c>
      <c r="P19" s="17"/>
      <c r="Q19" s="17"/>
      <c r="R19" s="131"/>
      <c r="S19" s="131"/>
      <c r="T19" s="131"/>
      <c r="U19" s="131"/>
      <c r="V19" s="131"/>
      <c r="W19" s="17"/>
      <c r="X19" s="17"/>
      <c r="Y19" s="151"/>
      <c r="Z19" s="284"/>
    </row>
    <row r="20" spans="1:26" ht="13.5" thickBot="1">
      <c r="A20" s="376"/>
      <c r="B20" s="91" t="s">
        <v>126</v>
      </c>
      <c r="C20" s="91" t="s">
        <v>138</v>
      </c>
      <c r="D20" s="139" t="s">
        <v>84</v>
      </c>
      <c r="E20" s="303">
        <v>177</v>
      </c>
      <c r="F20" s="11">
        <v>247</v>
      </c>
      <c r="G20" s="11">
        <v>183</v>
      </c>
      <c r="H20" s="11">
        <v>167</v>
      </c>
      <c r="I20" s="11">
        <v>233</v>
      </c>
      <c r="J20" s="12">
        <v>226</v>
      </c>
      <c r="K20" s="24">
        <f t="shared" si="0"/>
        <v>1233</v>
      </c>
      <c r="L20" s="25">
        <f>SUM(K19:K20)</f>
        <v>2287</v>
      </c>
      <c r="M20" s="38">
        <f>AVERAGE(E19:J20)</f>
        <v>190.58333333333334</v>
      </c>
      <c r="P20" s="17"/>
      <c r="Q20" s="17"/>
      <c r="R20" s="131"/>
      <c r="S20" s="131"/>
      <c r="T20" s="131"/>
      <c r="U20" s="131"/>
      <c r="V20" s="131"/>
      <c r="W20" s="17"/>
      <c r="X20" s="17"/>
      <c r="Y20" s="151"/>
      <c r="Z20" s="284"/>
    </row>
    <row r="21" spans="1:26" ht="13.5" thickBot="1">
      <c r="A21" s="376">
        <v>8</v>
      </c>
      <c r="B21" s="86" t="s">
        <v>114</v>
      </c>
      <c r="C21" s="86" t="s">
        <v>140</v>
      </c>
      <c r="D21" s="163" t="s">
        <v>73</v>
      </c>
      <c r="E21" s="30">
        <v>209</v>
      </c>
      <c r="F21" s="5">
        <v>184</v>
      </c>
      <c r="G21" s="5">
        <v>170</v>
      </c>
      <c r="H21" s="5">
        <v>203</v>
      </c>
      <c r="I21" s="5">
        <v>176</v>
      </c>
      <c r="J21" s="6">
        <v>214</v>
      </c>
      <c r="K21" s="21">
        <f t="shared" si="0"/>
        <v>1156</v>
      </c>
      <c r="L21" s="22">
        <f>SUM(K21:K22)</f>
        <v>2275</v>
      </c>
      <c r="M21" s="37">
        <f>AVERAGE(E21:J22)</f>
        <v>189.58333333333334</v>
      </c>
      <c r="P21" s="17"/>
      <c r="Q21" s="17"/>
      <c r="R21" s="131"/>
      <c r="S21" s="131"/>
      <c r="T21" s="131"/>
      <c r="U21" s="131"/>
      <c r="V21" s="131"/>
      <c r="W21" s="17"/>
      <c r="X21" s="17"/>
      <c r="Y21" s="151"/>
      <c r="Z21" s="284"/>
    </row>
    <row r="22" spans="1:26" ht="13.5" thickBot="1">
      <c r="A22" s="376"/>
      <c r="B22" s="91" t="s">
        <v>95</v>
      </c>
      <c r="C22" s="91" t="s">
        <v>140</v>
      </c>
      <c r="D22" s="139" t="s">
        <v>73</v>
      </c>
      <c r="E22" s="32">
        <v>208</v>
      </c>
      <c r="F22" s="11">
        <v>185</v>
      </c>
      <c r="G22" s="11">
        <v>163</v>
      </c>
      <c r="H22" s="11">
        <v>198</v>
      </c>
      <c r="I22" s="11">
        <v>154</v>
      </c>
      <c r="J22" s="12">
        <v>211</v>
      </c>
      <c r="K22" s="24">
        <f t="shared" si="0"/>
        <v>1119</v>
      </c>
      <c r="L22" s="25">
        <f>SUM(K21:K22)</f>
        <v>2275</v>
      </c>
      <c r="M22" s="38">
        <f>M21</f>
        <v>189.58333333333334</v>
      </c>
      <c r="P22" s="17"/>
      <c r="Q22" s="17"/>
      <c r="R22" s="131"/>
      <c r="S22" s="131"/>
      <c r="T22" s="131"/>
      <c r="U22" s="131"/>
      <c r="V22" s="131"/>
      <c r="W22" s="17"/>
      <c r="X22" s="17"/>
      <c r="Y22" s="151"/>
      <c r="Z22" s="284"/>
    </row>
    <row r="23" spans="1:26" ht="13.5" thickBot="1">
      <c r="A23" s="376">
        <v>9</v>
      </c>
      <c r="B23" s="86" t="s">
        <v>177</v>
      </c>
      <c r="C23" s="86" t="s">
        <v>136</v>
      </c>
      <c r="D23" s="163" t="s">
        <v>184</v>
      </c>
      <c r="E23" s="30">
        <v>160</v>
      </c>
      <c r="F23" s="5">
        <v>190</v>
      </c>
      <c r="G23" s="5">
        <v>165</v>
      </c>
      <c r="H23" s="5">
        <v>175</v>
      </c>
      <c r="I23" s="5">
        <v>209</v>
      </c>
      <c r="J23" s="6">
        <v>159</v>
      </c>
      <c r="K23" s="21">
        <f t="shared" si="0"/>
        <v>1058</v>
      </c>
      <c r="L23" s="22">
        <f>SUM(K23:K24)</f>
        <v>2250</v>
      </c>
      <c r="M23" s="37">
        <f>AVERAGE(E23:J24)</f>
        <v>187.5</v>
      </c>
      <c r="P23" s="17"/>
      <c r="Q23" s="17"/>
      <c r="R23" s="131"/>
      <c r="S23" s="131"/>
      <c r="T23" s="131"/>
      <c r="U23" s="131"/>
      <c r="V23" s="131"/>
      <c r="W23" s="17"/>
      <c r="X23" s="17"/>
      <c r="Y23" s="151"/>
      <c r="Z23" s="284"/>
    </row>
    <row r="24" spans="1:26" ht="13.5" thickBot="1">
      <c r="A24" s="376"/>
      <c r="B24" s="91" t="s">
        <v>125</v>
      </c>
      <c r="C24" s="91" t="s">
        <v>136</v>
      </c>
      <c r="D24" s="139" t="s">
        <v>184</v>
      </c>
      <c r="E24" s="32">
        <v>192</v>
      </c>
      <c r="F24" s="11">
        <v>211</v>
      </c>
      <c r="G24" s="11">
        <v>210</v>
      </c>
      <c r="H24" s="11">
        <v>218</v>
      </c>
      <c r="I24" s="11">
        <v>191</v>
      </c>
      <c r="J24" s="12">
        <v>170</v>
      </c>
      <c r="K24" s="24">
        <f t="shared" si="0"/>
        <v>1192</v>
      </c>
      <c r="L24" s="25">
        <f>SUM(K23:K24)</f>
        <v>2250</v>
      </c>
      <c r="M24" s="38">
        <f>M23</f>
        <v>187.5</v>
      </c>
      <c r="P24" s="17"/>
      <c r="Q24" s="17"/>
      <c r="R24" s="131"/>
      <c r="S24" s="131"/>
      <c r="T24" s="131"/>
      <c r="U24" s="131"/>
      <c r="V24" s="131"/>
      <c r="W24" s="17"/>
      <c r="X24" s="17"/>
      <c r="Y24" s="151"/>
      <c r="Z24" s="284"/>
    </row>
    <row r="25" spans="1:26" ht="13.5" thickBot="1">
      <c r="A25" s="376">
        <v>10</v>
      </c>
      <c r="B25" s="313" t="s">
        <v>76</v>
      </c>
      <c r="C25" s="313" t="s">
        <v>136</v>
      </c>
      <c r="D25" s="314" t="s">
        <v>77</v>
      </c>
      <c r="E25" s="302">
        <v>169</v>
      </c>
      <c r="F25" s="5">
        <v>130</v>
      </c>
      <c r="G25" s="5">
        <v>167</v>
      </c>
      <c r="H25" s="5">
        <v>173</v>
      </c>
      <c r="I25" s="5">
        <v>160</v>
      </c>
      <c r="J25" s="6">
        <v>170</v>
      </c>
      <c r="K25" s="21">
        <f t="shared" si="0"/>
        <v>969</v>
      </c>
      <c r="L25" s="22">
        <f>SUM(K25:K26)</f>
        <v>2224</v>
      </c>
      <c r="M25" s="37">
        <f>AVERAGE(E25:J26)</f>
        <v>185.33333333333334</v>
      </c>
      <c r="P25" s="17"/>
      <c r="Q25" s="17"/>
      <c r="R25" s="131"/>
      <c r="S25" s="131"/>
      <c r="T25" s="131"/>
      <c r="U25" s="131"/>
      <c r="V25" s="131"/>
      <c r="W25" s="17"/>
      <c r="X25" s="17"/>
      <c r="Y25" s="151"/>
      <c r="Z25" s="284"/>
    </row>
    <row r="26" spans="1:26" ht="13.5" thickBot="1">
      <c r="A26" s="376"/>
      <c r="B26" s="114" t="s">
        <v>120</v>
      </c>
      <c r="C26" s="114" t="s">
        <v>136</v>
      </c>
      <c r="D26" s="286" t="s">
        <v>77</v>
      </c>
      <c r="E26" s="309">
        <v>213</v>
      </c>
      <c r="F26" s="239">
        <v>236</v>
      </c>
      <c r="G26" s="239">
        <v>189</v>
      </c>
      <c r="H26" s="239">
        <v>174</v>
      </c>
      <c r="I26" s="239">
        <v>219</v>
      </c>
      <c r="J26" s="240">
        <v>224</v>
      </c>
      <c r="K26" s="287">
        <f t="shared" si="0"/>
        <v>1255</v>
      </c>
      <c r="L26" s="288">
        <f>SUM(K25:K26)</f>
        <v>2224</v>
      </c>
      <c r="M26" s="289">
        <f>AVERAGE(E25:J26)</f>
        <v>185.33333333333334</v>
      </c>
      <c r="P26" s="17"/>
      <c r="Q26" s="17"/>
      <c r="R26" s="131"/>
      <c r="S26" s="131"/>
      <c r="T26" s="131"/>
      <c r="U26" s="131"/>
      <c r="V26" s="131"/>
      <c r="W26" s="17"/>
      <c r="X26" s="17"/>
      <c r="Y26" s="151"/>
      <c r="Z26" s="284"/>
    </row>
    <row r="27" spans="1:26" ht="13.5" thickBot="1">
      <c r="A27" s="376">
        <v>11</v>
      </c>
      <c r="B27" s="85" t="s">
        <v>115</v>
      </c>
      <c r="C27" s="86" t="s">
        <v>137</v>
      </c>
      <c r="D27" s="163" t="s">
        <v>72</v>
      </c>
      <c r="E27" s="290">
        <v>213</v>
      </c>
      <c r="F27" s="245">
        <v>231</v>
      </c>
      <c r="G27" s="245">
        <v>182</v>
      </c>
      <c r="H27" s="245">
        <v>158</v>
      </c>
      <c r="I27" s="245">
        <v>202</v>
      </c>
      <c r="J27" s="246">
        <v>204</v>
      </c>
      <c r="K27" s="291">
        <f t="shared" si="0"/>
        <v>1190</v>
      </c>
      <c r="L27" s="40">
        <f>SUM(K27:K28)</f>
        <v>2217</v>
      </c>
      <c r="M27" s="292">
        <f>AVERAGE(E27:J28)</f>
        <v>184.75</v>
      </c>
      <c r="P27" s="17"/>
      <c r="Q27" s="17"/>
      <c r="R27" s="131"/>
      <c r="S27" s="131"/>
      <c r="T27" s="131"/>
      <c r="U27" s="131"/>
      <c r="V27" s="131"/>
      <c r="W27" s="17"/>
      <c r="X27" s="17"/>
      <c r="Y27" s="151"/>
      <c r="Z27" s="284"/>
    </row>
    <row r="28" spans="1:26" ht="13.5" thickBot="1">
      <c r="A28" s="376"/>
      <c r="B28" s="285" t="s">
        <v>97</v>
      </c>
      <c r="C28" s="91" t="s">
        <v>137</v>
      </c>
      <c r="D28" s="139" t="s">
        <v>72</v>
      </c>
      <c r="E28" s="32">
        <v>150</v>
      </c>
      <c r="F28" s="11">
        <v>193</v>
      </c>
      <c r="G28" s="11">
        <v>176</v>
      </c>
      <c r="H28" s="11">
        <v>146</v>
      </c>
      <c r="I28" s="11">
        <v>184</v>
      </c>
      <c r="J28" s="12">
        <v>178</v>
      </c>
      <c r="K28" s="24">
        <f t="shared" si="0"/>
        <v>1027</v>
      </c>
      <c r="L28" s="25">
        <f>SUM(K27:K28)</f>
        <v>2217</v>
      </c>
      <c r="M28" s="42">
        <f>M27</f>
        <v>184.75</v>
      </c>
      <c r="P28" s="17"/>
      <c r="Q28" s="17"/>
      <c r="R28" s="131"/>
      <c r="S28" s="131"/>
      <c r="T28" s="131"/>
      <c r="U28" s="131"/>
      <c r="V28" s="131"/>
      <c r="W28" s="17"/>
      <c r="X28" s="17"/>
      <c r="Y28" s="151"/>
      <c r="Z28" s="284"/>
    </row>
    <row r="29" spans="1:26" ht="13.5" thickBot="1">
      <c r="A29" s="376">
        <v>12</v>
      </c>
      <c r="B29" s="85" t="s">
        <v>60</v>
      </c>
      <c r="C29" s="86" t="s">
        <v>136</v>
      </c>
      <c r="D29" s="163" t="s">
        <v>57</v>
      </c>
      <c r="E29" s="30">
        <v>201</v>
      </c>
      <c r="F29" s="5">
        <v>192</v>
      </c>
      <c r="G29" s="5">
        <v>148</v>
      </c>
      <c r="H29" s="5">
        <v>179</v>
      </c>
      <c r="I29" s="5">
        <v>190</v>
      </c>
      <c r="J29" s="6">
        <v>213</v>
      </c>
      <c r="K29" s="21">
        <f t="shared" si="0"/>
        <v>1123</v>
      </c>
      <c r="L29" s="22">
        <f>SUM(K29:K30)</f>
        <v>2213</v>
      </c>
      <c r="M29" s="322">
        <f>AVERAGE(E29:J30)</f>
        <v>184.41666666666666</v>
      </c>
      <c r="P29" s="17"/>
      <c r="Q29" s="17"/>
      <c r="R29" s="131"/>
      <c r="S29" s="131"/>
      <c r="T29" s="131"/>
      <c r="U29" s="131"/>
      <c r="V29" s="131"/>
      <c r="W29" s="17"/>
      <c r="X29" s="17"/>
      <c r="Y29" s="151"/>
      <c r="Z29" s="284"/>
    </row>
    <row r="30" spans="1:26" ht="13.5" thickBot="1">
      <c r="A30" s="376"/>
      <c r="B30" s="285" t="s">
        <v>101</v>
      </c>
      <c r="C30" s="91" t="s">
        <v>136</v>
      </c>
      <c r="D30" s="139" t="s">
        <v>57</v>
      </c>
      <c r="E30" s="32">
        <v>186</v>
      </c>
      <c r="F30" s="11">
        <v>167</v>
      </c>
      <c r="G30" s="11">
        <v>173</v>
      </c>
      <c r="H30" s="11">
        <v>196</v>
      </c>
      <c r="I30" s="11">
        <v>180</v>
      </c>
      <c r="J30" s="12">
        <v>188</v>
      </c>
      <c r="K30" s="24">
        <f t="shared" si="0"/>
        <v>1090</v>
      </c>
      <c r="L30" s="25">
        <f>SUM(K29:K30)</f>
        <v>2213</v>
      </c>
      <c r="M30" s="42">
        <f>M29</f>
        <v>184.41666666666666</v>
      </c>
      <c r="R30" s="131"/>
      <c r="S30" s="131"/>
      <c r="T30" s="131"/>
      <c r="U30" s="131"/>
      <c r="V30" s="131"/>
      <c r="W30" s="17"/>
      <c r="X30" s="17"/>
      <c r="Y30" s="151"/>
      <c r="Z30" s="284"/>
    </row>
    <row r="31" spans="1:26" ht="13.5" thickBot="1">
      <c r="A31" s="376">
        <v>13</v>
      </c>
      <c r="B31" s="85" t="s">
        <v>130</v>
      </c>
      <c r="C31" s="86" t="s">
        <v>139</v>
      </c>
      <c r="D31" s="163" t="s">
        <v>66</v>
      </c>
      <c r="E31" s="302">
        <v>192</v>
      </c>
      <c r="F31" s="5">
        <v>160</v>
      </c>
      <c r="G31" s="5">
        <v>152</v>
      </c>
      <c r="H31" s="5">
        <v>199</v>
      </c>
      <c r="I31" s="5">
        <v>179</v>
      </c>
      <c r="J31" s="6">
        <v>223</v>
      </c>
      <c r="K31" s="21">
        <f t="shared" si="0"/>
        <v>1105</v>
      </c>
      <c r="L31" s="22">
        <f>SUM(K31:K32)</f>
        <v>2212</v>
      </c>
      <c r="M31" s="322">
        <f>AVERAGE(E31:J32)</f>
        <v>184.33333333333334</v>
      </c>
      <c r="P31" s="17"/>
      <c r="Q31" s="17"/>
      <c r="R31" s="131"/>
      <c r="S31" s="131"/>
      <c r="T31" s="131"/>
      <c r="U31" s="131"/>
      <c r="V31" s="131"/>
      <c r="W31" s="17"/>
      <c r="X31" s="17"/>
      <c r="Y31" s="151"/>
      <c r="Z31" s="284"/>
    </row>
    <row r="32" spans="1:26" ht="13.5" thickBot="1">
      <c r="A32" s="376"/>
      <c r="B32" s="285" t="s">
        <v>90</v>
      </c>
      <c r="C32" s="91" t="s">
        <v>139</v>
      </c>
      <c r="D32" s="139" t="s">
        <v>66</v>
      </c>
      <c r="E32" s="303">
        <v>174</v>
      </c>
      <c r="F32" s="11">
        <v>202</v>
      </c>
      <c r="G32" s="11">
        <v>221</v>
      </c>
      <c r="H32" s="11">
        <v>160</v>
      </c>
      <c r="I32" s="11">
        <v>191</v>
      </c>
      <c r="J32" s="12">
        <v>159</v>
      </c>
      <c r="K32" s="24">
        <f t="shared" si="0"/>
        <v>1107</v>
      </c>
      <c r="L32" s="25">
        <f>SUM(K31:K32)</f>
        <v>2212</v>
      </c>
      <c r="M32" s="42">
        <f>AVERAGE(E31:J32)</f>
        <v>184.33333333333334</v>
      </c>
      <c r="Q32" s="17"/>
      <c r="R32" s="131"/>
      <c r="S32" s="131"/>
      <c r="T32" s="131"/>
      <c r="U32" s="131"/>
      <c r="V32" s="131"/>
      <c r="W32" s="17"/>
      <c r="X32" s="17"/>
      <c r="Y32" s="151"/>
      <c r="Z32" s="284"/>
    </row>
    <row r="33" spans="1:26" ht="13.5" thickBot="1">
      <c r="A33" s="376">
        <v>14</v>
      </c>
      <c r="B33" s="85" t="s">
        <v>110</v>
      </c>
      <c r="C33" s="86" t="s">
        <v>138</v>
      </c>
      <c r="D33" s="163" t="s">
        <v>134</v>
      </c>
      <c r="E33" s="302">
        <v>173</v>
      </c>
      <c r="F33" s="5">
        <v>192</v>
      </c>
      <c r="G33" s="5">
        <v>195</v>
      </c>
      <c r="H33" s="5">
        <v>168</v>
      </c>
      <c r="I33" s="5">
        <v>242</v>
      </c>
      <c r="J33" s="6">
        <v>182</v>
      </c>
      <c r="K33" s="21">
        <f t="shared" si="0"/>
        <v>1152</v>
      </c>
      <c r="L33" s="22">
        <f>SUM(K33:K34)</f>
        <v>2194</v>
      </c>
      <c r="M33" s="322">
        <f>AVERAGE(E33:J34)</f>
        <v>182.83333333333334</v>
      </c>
      <c r="R33" s="131"/>
      <c r="S33" s="131"/>
      <c r="T33" s="131"/>
      <c r="U33" s="131"/>
      <c r="V33" s="131"/>
      <c r="W33" s="17"/>
      <c r="X33" s="17"/>
      <c r="Y33" s="151"/>
      <c r="Z33" s="284"/>
    </row>
    <row r="34" spans="1:13" ht="13.5" thickBot="1">
      <c r="A34" s="376"/>
      <c r="B34" s="323" t="s">
        <v>69</v>
      </c>
      <c r="C34" s="114" t="s">
        <v>138</v>
      </c>
      <c r="D34" s="286" t="s">
        <v>134</v>
      </c>
      <c r="E34" s="309">
        <v>180</v>
      </c>
      <c r="F34" s="239">
        <v>169</v>
      </c>
      <c r="G34" s="239">
        <v>197</v>
      </c>
      <c r="H34" s="239">
        <v>156</v>
      </c>
      <c r="I34" s="239">
        <v>162</v>
      </c>
      <c r="J34" s="240">
        <v>178</v>
      </c>
      <c r="K34" s="287">
        <f t="shared" si="0"/>
        <v>1042</v>
      </c>
      <c r="L34" s="25">
        <f>SUM(K33:K34)</f>
        <v>2194</v>
      </c>
      <c r="M34" s="42">
        <f>AVERAGE(E33:J34)</f>
        <v>182.83333333333334</v>
      </c>
    </row>
    <row r="35" spans="1:13" ht="13.5" thickBot="1">
      <c r="A35" s="376">
        <v>15</v>
      </c>
      <c r="B35" s="85" t="s">
        <v>124</v>
      </c>
      <c r="C35" s="86" t="s">
        <v>137</v>
      </c>
      <c r="D35" s="293" t="s">
        <v>85</v>
      </c>
      <c r="E35" s="300">
        <v>167</v>
      </c>
      <c r="F35" s="245">
        <v>163</v>
      </c>
      <c r="G35" s="245">
        <v>163</v>
      </c>
      <c r="H35" s="245">
        <v>212</v>
      </c>
      <c r="I35" s="245">
        <v>202</v>
      </c>
      <c r="J35" s="246">
        <v>204</v>
      </c>
      <c r="K35" s="297">
        <f t="shared" si="0"/>
        <v>1111</v>
      </c>
      <c r="L35" s="22">
        <f>SUM(K35:K36)</f>
        <v>2193</v>
      </c>
      <c r="M35" s="322">
        <f>AVERAGE(E35:J36)</f>
        <v>182.75</v>
      </c>
    </row>
    <row r="36" spans="1:13" ht="13.5" thickBot="1">
      <c r="A36" s="376"/>
      <c r="B36" s="285" t="s">
        <v>88</v>
      </c>
      <c r="C36" s="91" t="s">
        <v>137</v>
      </c>
      <c r="D36" s="294" t="s">
        <v>85</v>
      </c>
      <c r="E36" s="301">
        <v>168</v>
      </c>
      <c r="F36" s="223">
        <v>195</v>
      </c>
      <c r="G36" s="223">
        <v>186</v>
      </c>
      <c r="H36" s="223">
        <v>175</v>
      </c>
      <c r="I36" s="223">
        <v>199</v>
      </c>
      <c r="J36" s="224">
        <v>159</v>
      </c>
      <c r="K36" s="299">
        <f t="shared" si="0"/>
        <v>1082</v>
      </c>
      <c r="L36" s="25">
        <f>SUM(K35:K36)</f>
        <v>2193</v>
      </c>
      <c r="M36" s="42">
        <f>AVERAGE(E35:J36)</f>
        <v>182.75</v>
      </c>
    </row>
    <row r="37" spans="1:13" ht="13.5" thickBot="1">
      <c r="A37" s="376">
        <v>16</v>
      </c>
      <c r="B37" s="85" t="s">
        <v>96</v>
      </c>
      <c r="C37" s="86" t="s">
        <v>136</v>
      </c>
      <c r="D37" s="163" t="s">
        <v>184</v>
      </c>
      <c r="E37" s="300">
        <v>182</v>
      </c>
      <c r="F37" s="245">
        <v>196</v>
      </c>
      <c r="G37" s="245">
        <v>178</v>
      </c>
      <c r="H37" s="245">
        <v>189</v>
      </c>
      <c r="I37" s="245">
        <v>194</v>
      </c>
      <c r="J37" s="246">
        <v>199</v>
      </c>
      <c r="K37" s="291">
        <f t="shared" si="0"/>
        <v>1138</v>
      </c>
      <c r="L37" s="22">
        <f>SUM(K37:K38)</f>
        <v>2190</v>
      </c>
      <c r="M37" s="322">
        <f>AVERAGE(E37:J38)</f>
        <v>182.5</v>
      </c>
    </row>
    <row r="38" spans="1:13" ht="13.5" thickBot="1">
      <c r="A38" s="376"/>
      <c r="B38" s="285" t="s">
        <v>122</v>
      </c>
      <c r="C38" s="91" t="s">
        <v>136</v>
      </c>
      <c r="D38" s="139" t="s">
        <v>184</v>
      </c>
      <c r="E38" s="310">
        <v>168</v>
      </c>
      <c r="F38" s="239">
        <v>141</v>
      </c>
      <c r="G38" s="239">
        <v>161</v>
      </c>
      <c r="H38" s="239">
        <v>189</v>
      </c>
      <c r="I38" s="239">
        <v>217</v>
      </c>
      <c r="J38" s="240">
        <v>176</v>
      </c>
      <c r="K38" s="287">
        <f t="shared" si="0"/>
        <v>1052</v>
      </c>
      <c r="L38" s="25">
        <f>SUM(K37:K38)</f>
        <v>2190</v>
      </c>
      <c r="M38" s="42">
        <f>AVERAGE(E37:J38)</f>
        <v>182.5</v>
      </c>
    </row>
    <row r="39" spans="1:13" ht="13.5" thickBot="1">
      <c r="A39" s="376">
        <v>17</v>
      </c>
      <c r="B39" s="85" t="s">
        <v>156</v>
      </c>
      <c r="C39" s="86" t="s">
        <v>138</v>
      </c>
      <c r="D39" s="163" t="s">
        <v>66</v>
      </c>
      <c r="E39" s="300">
        <v>204</v>
      </c>
      <c r="F39" s="245">
        <v>157</v>
      </c>
      <c r="G39" s="245">
        <v>193</v>
      </c>
      <c r="H39" s="245">
        <v>217</v>
      </c>
      <c r="I39" s="245">
        <v>167</v>
      </c>
      <c r="J39" s="246">
        <v>141</v>
      </c>
      <c r="K39" s="297">
        <f aca="true" t="shared" si="1" ref="K39:K70">SUM(E39:J39)</f>
        <v>1079</v>
      </c>
      <c r="L39" s="22">
        <f>SUM(K39:K40)</f>
        <v>2184</v>
      </c>
      <c r="M39" s="322">
        <f>AVERAGE(E39:J40)</f>
        <v>182</v>
      </c>
    </row>
    <row r="40" spans="1:13" ht="13.5" thickBot="1">
      <c r="A40" s="376"/>
      <c r="B40" s="285" t="s">
        <v>70</v>
      </c>
      <c r="C40" s="91" t="s">
        <v>138</v>
      </c>
      <c r="D40" s="139" t="s">
        <v>66</v>
      </c>
      <c r="E40" s="301">
        <v>176</v>
      </c>
      <c r="F40" s="223">
        <v>169</v>
      </c>
      <c r="G40" s="223">
        <v>194</v>
      </c>
      <c r="H40" s="223">
        <v>215</v>
      </c>
      <c r="I40" s="223">
        <v>196</v>
      </c>
      <c r="J40" s="224">
        <v>155</v>
      </c>
      <c r="K40" s="299">
        <f t="shared" si="1"/>
        <v>1105</v>
      </c>
      <c r="L40" s="25">
        <f>SUM(K39:K40)</f>
        <v>2184</v>
      </c>
      <c r="M40" s="42">
        <f>AVERAGE(E39:J40)</f>
        <v>182</v>
      </c>
    </row>
    <row r="41" spans="1:15" ht="13.5" thickBot="1">
      <c r="A41" s="402">
        <v>18</v>
      </c>
      <c r="B41" s="85" t="s">
        <v>102</v>
      </c>
      <c r="C41" s="86" t="s">
        <v>138</v>
      </c>
      <c r="D41" s="163" t="s">
        <v>58</v>
      </c>
      <c r="E41" s="302">
        <v>199</v>
      </c>
      <c r="F41" s="5">
        <v>200</v>
      </c>
      <c r="G41" s="5">
        <v>204</v>
      </c>
      <c r="H41" s="5">
        <v>224</v>
      </c>
      <c r="I41" s="5">
        <v>238</v>
      </c>
      <c r="J41" s="6">
        <v>201</v>
      </c>
      <c r="K41" s="21">
        <f t="shared" si="1"/>
        <v>1266</v>
      </c>
      <c r="L41" s="22">
        <f>SUM(K41:K42)</f>
        <v>2183</v>
      </c>
      <c r="M41" s="322">
        <f>AVERAGE(E41:J42)</f>
        <v>181.91666666666666</v>
      </c>
      <c r="O41" s="332"/>
    </row>
    <row r="42" spans="1:15" ht="13.5" thickBot="1">
      <c r="A42" s="374"/>
      <c r="B42" s="285" t="s">
        <v>61</v>
      </c>
      <c r="C42" s="91" t="s">
        <v>138</v>
      </c>
      <c r="D42" s="139" t="s">
        <v>58</v>
      </c>
      <c r="E42" s="303">
        <v>131</v>
      </c>
      <c r="F42" s="11">
        <v>153</v>
      </c>
      <c r="G42" s="11">
        <v>146</v>
      </c>
      <c r="H42" s="11">
        <v>154</v>
      </c>
      <c r="I42" s="11">
        <v>181</v>
      </c>
      <c r="J42" s="12">
        <v>152</v>
      </c>
      <c r="K42" s="24">
        <f t="shared" si="1"/>
        <v>917</v>
      </c>
      <c r="L42" s="25">
        <f>SUM(K41:K42)</f>
        <v>2183</v>
      </c>
      <c r="M42" s="42">
        <f>AVERAGE(E41:J42)</f>
        <v>181.91666666666666</v>
      </c>
      <c r="O42" s="332"/>
    </row>
    <row r="43" spans="1:15" ht="13.5" thickBot="1">
      <c r="A43" s="374">
        <v>19</v>
      </c>
      <c r="B43" s="85" t="s">
        <v>87</v>
      </c>
      <c r="C43" s="86" t="s">
        <v>138</v>
      </c>
      <c r="D43" s="163" t="s">
        <v>84</v>
      </c>
      <c r="E43" s="302">
        <v>173</v>
      </c>
      <c r="F43" s="5">
        <v>149</v>
      </c>
      <c r="G43" s="5">
        <v>158</v>
      </c>
      <c r="H43" s="5">
        <v>175</v>
      </c>
      <c r="I43" s="5">
        <v>175</v>
      </c>
      <c r="J43" s="6">
        <v>174</v>
      </c>
      <c r="K43" s="21">
        <f t="shared" si="1"/>
        <v>1004</v>
      </c>
      <c r="L43" s="22">
        <f>SUM(K43:K44)</f>
        <v>2168</v>
      </c>
      <c r="M43" s="322">
        <f>AVERAGE(E43:J44)</f>
        <v>180.66666666666666</v>
      </c>
      <c r="O43" s="332"/>
    </row>
    <row r="44" spans="1:15" ht="13.5" thickBot="1">
      <c r="A44" s="374"/>
      <c r="B44" s="285" t="s">
        <v>123</v>
      </c>
      <c r="C44" s="91" t="s">
        <v>138</v>
      </c>
      <c r="D44" s="139" t="s">
        <v>84</v>
      </c>
      <c r="E44" s="303">
        <v>196</v>
      </c>
      <c r="F44" s="11">
        <v>153</v>
      </c>
      <c r="G44" s="11">
        <v>202</v>
      </c>
      <c r="H44" s="11">
        <v>215</v>
      </c>
      <c r="I44" s="11">
        <v>175</v>
      </c>
      <c r="J44" s="12">
        <v>223</v>
      </c>
      <c r="K44" s="24">
        <f t="shared" si="1"/>
        <v>1164</v>
      </c>
      <c r="L44" s="25">
        <f>SUM(K43:K44)</f>
        <v>2168</v>
      </c>
      <c r="M44" s="42">
        <f>M43</f>
        <v>180.66666666666666</v>
      </c>
      <c r="O44" s="332"/>
    </row>
    <row r="45" spans="1:15" ht="13.5" thickBot="1">
      <c r="A45" s="374">
        <v>20</v>
      </c>
      <c r="B45" s="85" t="s">
        <v>80</v>
      </c>
      <c r="C45" s="86" t="s">
        <v>136</v>
      </c>
      <c r="D45" s="163" t="s">
        <v>77</v>
      </c>
      <c r="E45" s="30">
        <v>183</v>
      </c>
      <c r="F45" s="5">
        <v>135</v>
      </c>
      <c r="G45" s="5">
        <v>157</v>
      </c>
      <c r="H45" s="5">
        <v>183</v>
      </c>
      <c r="I45" s="5">
        <v>170</v>
      </c>
      <c r="J45" s="6">
        <v>169</v>
      </c>
      <c r="K45" s="21">
        <f t="shared" si="1"/>
        <v>997</v>
      </c>
      <c r="L45" s="22">
        <f>SUM(K45:K46)</f>
        <v>2167</v>
      </c>
      <c r="M45" s="322">
        <f>AVERAGE(E45:J46)</f>
        <v>180.58333333333334</v>
      </c>
      <c r="O45" s="332"/>
    </row>
    <row r="46" spans="1:15" ht="13.5" thickBot="1">
      <c r="A46" s="374"/>
      <c r="B46" s="285" t="s">
        <v>118</v>
      </c>
      <c r="C46" s="91" t="s">
        <v>136</v>
      </c>
      <c r="D46" s="139" t="s">
        <v>77</v>
      </c>
      <c r="E46" s="32">
        <v>202</v>
      </c>
      <c r="F46" s="11">
        <v>157</v>
      </c>
      <c r="G46" s="11">
        <v>227</v>
      </c>
      <c r="H46" s="11">
        <v>170</v>
      </c>
      <c r="I46" s="11">
        <v>222</v>
      </c>
      <c r="J46" s="12">
        <v>192</v>
      </c>
      <c r="K46" s="24">
        <f t="shared" si="1"/>
        <v>1170</v>
      </c>
      <c r="L46" s="25">
        <f>SUM(K45:K46)</f>
        <v>2167</v>
      </c>
      <c r="M46" s="42">
        <f>M45</f>
        <v>180.58333333333334</v>
      </c>
      <c r="O46" s="332"/>
    </row>
    <row r="47" spans="1:15" ht="13.5" thickBot="1">
      <c r="A47" s="374">
        <v>21</v>
      </c>
      <c r="B47" s="85" t="s">
        <v>132</v>
      </c>
      <c r="C47" s="86" t="s">
        <v>139</v>
      </c>
      <c r="D47" s="163" t="s">
        <v>66</v>
      </c>
      <c r="E47" s="30">
        <v>206</v>
      </c>
      <c r="F47" s="5">
        <v>167</v>
      </c>
      <c r="G47" s="5">
        <v>232</v>
      </c>
      <c r="H47" s="5">
        <v>212</v>
      </c>
      <c r="I47" s="5">
        <v>159</v>
      </c>
      <c r="J47" s="6">
        <v>179</v>
      </c>
      <c r="K47" s="21">
        <f t="shared" si="1"/>
        <v>1155</v>
      </c>
      <c r="L47" s="22">
        <f>SUM(K47:K48)</f>
        <v>2160</v>
      </c>
      <c r="M47" s="322">
        <f>AVERAGE(E47:J48)</f>
        <v>180</v>
      </c>
      <c r="O47" s="332"/>
    </row>
    <row r="48" spans="1:15" ht="13.5" thickBot="1">
      <c r="A48" s="374"/>
      <c r="B48" s="285" t="s">
        <v>93</v>
      </c>
      <c r="C48" s="91" t="s">
        <v>139</v>
      </c>
      <c r="D48" s="139" t="s">
        <v>66</v>
      </c>
      <c r="E48" s="32">
        <v>174</v>
      </c>
      <c r="F48" s="11">
        <v>139</v>
      </c>
      <c r="G48" s="11">
        <v>169</v>
      </c>
      <c r="H48" s="11">
        <v>171</v>
      </c>
      <c r="I48" s="11">
        <v>183</v>
      </c>
      <c r="J48" s="12">
        <v>169</v>
      </c>
      <c r="K48" s="24">
        <f t="shared" si="1"/>
        <v>1005</v>
      </c>
      <c r="L48" s="25">
        <f>SUM(K47:K48)</f>
        <v>2160</v>
      </c>
      <c r="M48" s="42">
        <f>M47</f>
        <v>180</v>
      </c>
      <c r="O48" s="332"/>
    </row>
    <row r="49" spans="1:15" ht="13.5" thickBot="1">
      <c r="A49" s="374">
        <v>22</v>
      </c>
      <c r="B49" s="311" t="s">
        <v>105</v>
      </c>
      <c r="C49" s="69" t="s">
        <v>138</v>
      </c>
      <c r="D49" s="312" t="s">
        <v>58</v>
      </c>
      <c r="E49" s="30">
        <v>189</v>
      </c>
      <c r="F49" s="5">
        <v>212</v>
      </c>
      <c r="G49" s="5">
        <v>204</v>
      </c>
      <c r="H49" s="5">
        <v>188</v>
      </c>
      <c r="I49" s="5">
        <v>172</v>
      </c>
      <c r="J49" s="6">
        <v>223</v>
      </c>
      <c r="K49" s="21">
        <f t="shared" si="1"/>
        <v>1188</v>
      </c>
      <c r="L49" s="22">
        <f>SUM(K49:K50)</f>
        <v>2135</v>
      </c>
      <c r="M49" s="322">
        <f>AVERAGE(E49:J50)</f>
        <v>177.91666666666666</v>
      </c>
      <c r="O49" s="332"/>
    </row>
    <row r="50" spans="1:15" ht="13.5" thickBot="1">
      <c r="A50" s="374"/>
      <c r="B50" s="285" t="s">
        <v>55</v>
      </c>
      <c r="C50" s="91" t="s">
        <v>138</v>
      </c>
      <c r="D50" s="139" t="s">
        <v>58</v>
      </c>
      <c r="E50" s="32">
        <v>145</v>
      </c>
      <c r="F50" s="11">
        <v>158</v>
      </c>
      <c r="G50" s="11">
        <v>164</v>
      </c>
      <c r="H50" s="11">
        <v>153</v>
      </c>
      <c r="I50" s="11">
        <v>157</v>
      </c>
      <c r="J50" s="12">
        <v>170</v>
      </c>
      <c r="K50" s="24">
        <f t="shared" si="1"/>
        <v>947</v>
      </c>
      <c r="L50" s="25">
        <f>SUM(K49:K50)</f>
        <v>2135</v>
      </c>
      <c r="M50" s="42">
        <f>M49</f>
        <v>177.91666666666666</v>
      </c>
      <c r="O50" s="332"/>
    </row>
    <row r="51" spans="1:15" ht="13.5" thickBot="1">
      <c r="A51" s="374">
        <v>23</v>
      </c>
      <c r="B51" s="85" t="s">
        <v>92</v>
      </c>
      <c r="C51" s="86" t="s">
        <v>142</v>
      </c>
      <c r="D51" s="163" t="s">
        <v>164</v>
      </c>
      <c r="E51" s="302">
        <v>153</v>
      </c>
      <c r="F51" s="5">
        <v>171</v>
      </c>
      <c r="G51" s="5">
        <v>180</v>
      </c>
      <c r="H51" s="5">
        <v>172</v>
      </c>
      <c r="I51" s="5">
        <v>127</v>
      </c>
      <c r="J51" s="6">
        <v>151</v>
      </c>
      <c r="K51" s="21">
        <f t="shared" si="1"/>
        <v>954</v>
      </c>
      <c r="L51" s="22">
        <f>SUM(K51:K52)</f>
        <v>2127</v>
      </c>
      <c r="M51" s="322">
        <f>AVERAGE(E51:J52)</f>
        <v>177.25</v>
      </c>
      <c r="O51" s="332"/>
    </row>
    <row r="52" spans="1:15" ht="13.5" thickBot="1">
      <c r="A52" s="374"/>
      <c r="B52" s="285" t="s">
        <v>131</v>
      </c>
      <c r="C52" s="91" t="s">
        <v>142</v>
      </c>
      <c r="D52" s="139" t="s">
        <v>164</v>
      </c>
      <c r="E52" s="303">
        <v>206</v>
      </c>
      <c r="F52" s="11">
        <v>199</v>
      </c>
      <c r="G52" s="11">
        <v>195</v>
      </c>
      <c r="H52" s="11">
        <v>220</v>
      </c>
      <c r="I52" s="11">
        <v>175</v>
      </c>
      <c r="J52" s="12">
        <v>178</v>
      </c>
      <c r="K52" s="24">
        <f t="shared" si="1"/>
        <v>1173</v>
      </c>
      <c r="L52" s="25">
        <f>SUM(K51:K52)</f>
        <v>2127</v>
      </c>
      <c r="M52" s="42">
        <f>AVERAGE(E51:J52)</f>
        <v>177.25</v>
      </c>
      <c r="O52" s="332"/>
    </row>
    <row r="53" spans="1:15" ht="13.5" thickBot="1">
      <c r="A53" s="374">
        <v>24</v>
      </c>
      <c r="B53" s="85" t="s">
        <v>121</v>
      </c>
      <c r="C53" s="86" t="s">
        <v>138</v>
      </c>
      <c r="D53" s="163" t="s">
        <v>171</v>
      </c>
      <c r="E53" s="302">
        <v>206</v>
      </c>
      <c r="F53" s="5">
        <v>177</v>
      </c>
      <c r="G53" s="5">
        <v>186</v>
      </c>
      <c r="H53" s="5">
        <v>168</v>
      </c>
      <c r="I53" s="5">
        <v>159</v>
      </c>
      <c r="J53" s="6">
        <v>211</v>
      </c>
      <c r="K53" s="21">
        <f t="shared" si="1"/>
        <v>1107</v>
      </c>
      <c r="L53" s="22">
        <f>SUM(K53:K54)</f>
        <v>2126</v>
      </c>
      <c r="M53" s="322">
        <f>AVERAGE(E53:J54)</f>
        <v>177.16666666666666</v>
      </c>
      <c r="O53" s="332"/>
    </row>
    <row r="54" spans="1:15" ht="13.5" thickBot="1">
      <c r="A54" s="374"/>
      <c r="B54" s="285" t="s">
        <v>81</v>
      </c>
      <c r="C54" s="91" t="s">
        <v>138</v>
      </c>
      <c r="D54" s="139" t="s">
        <v>171</v>
      </c>
      <c r="E54" s="303">
        <v>145</v>
      </c>
      <c r="F54" s="11">
        <v>178</v>
      </c>
      <c r="G54" s="11">
        <v>153</v>
      </c>
      <c r="H54" s="11">
        <v>151</v>
      </c>
      <c r="I54" s="11">
        <v>140</v>
      </c>
      <c r="J54" s="12">
        <v>252</v>
      </c>
      <c r="K54" s="24">
        <f t="shared" si="1"/>
        <v>1019</v>
      </c>
      <c r="L54" s="25">
        <f>SUM(K53:K54)</f>
        <v>2126</v>
      </c>
      <c r="M54" s="42">
        <f>AVERAGE(E53:J54)</f>
        <v>177.16666666666666</v>
      </c>
      <c r="O54" s="332"/>
    </row>
    <row r="55" spans="1:15" ht="13.5" thickBot="1">
      <c r="A55" s="374">
        <v>25</v>
      </c>
      <c r="B55" s="85" t="s">
        <v>100</v>
      </c>
      <c r="C55" s="86" t="s">
        <v>141</v>
      </c>
      <c r="D55" s="163" t="s">
        <v>91</v>
      </c>
      <c r="E55" s="302">
        <v>212</v>
      </c>
      <c r="F55" s="5">
        <v>183</v>
      </c>
      <c r="G55" s="5">
        <v>138</v>
      </c>
      <c r="H55" s="5">
        <v>169</v>
      </c>
      <c r="I55" s="5">
        <v>147</v>
      </c>
      <c r="J55" s="6">
        <v>155</v>
      </c>
      <c r="K55" s="21">
        <f t="shared" si="1"/>
        <v>1004</v>
      </c>
      <c r="L55" s="22">
        <f>SUM(K55:K56)</f>
        <v>2116</v>
      </c>
      <c r="M55" s="322">
        <f>AVERAGE(E55:J56)</f>
        <v>176.33333333333334</v>
      </c>
      <c r="O55" s="332"/>
    </row>
    <row r="56" spans="1:15" ht="13.5" thickBot="1">
      <c r="A56" s="374"/>
      <c r="B56" s="285" t="s">
        <v>161</v>
      </c>
      <c r="C56" s="91" t="s">
        <v>141</v>
      </c>
      <c r="D56" s="139" t="s">
        <v>91</v>
      </c>
      <c r="E56" s="303">
        <v>191</v>
      </c>
      <c r="F56" s="11">
        <v>201</v>
      </c>
      <c r="G56" s="11">
        <v>149</v>
      </c>
      <c r="H56" s="11">
        <v>186</v>
      </c>
      <c r="I56" s="11">
        <v>207</v>
      </c>
      <c r="J56" s="12">
        <v>178</v>
      </c>
      <c r="K56" s="24">
        <f t="shared" si="1"/>
        <v>1112</v>
      </c>
      <c r="L56" s="25">
        <f>SUM(K55:K56)</f>
        <v>2116</v>
      </c>
      <c r="M56" s="42">
        <f>M55</f>
        <v>176.33333333333334</v>
      </c>
      <c r="O56" s="332"/>
    </row>
    <row r="57" spans="1:15" ht="13.5" thickBot="1">
      <c r="A57" s="374">
        <v>26</v>
      </c>
      <c r="B57" s="85" t="s">
        <v>112</v>
      </c>
      <c r="C57" s="86" t="s">
        <v>137</v>
      </c>
      <c r="D57" s="163" t="s">
        <v>72</v>
      </c>
      <c r="E57" s="30">
        <v>170</v>
      </c>
      <c r="F57" s="5">
        <v>177</v>
      </c>
      <c r="G57" s="5">
        <v>203</v>
      </c>
      <c r="H57" s="5">
        <v>159</v>
      </c>
      <c r="I57" s="5">
        <v>165</v>
      </c>
      <c r="J57" s="6">
        <v>200</v>
      </c>
      <c r="K57" s="21">
        <f t="shared" si="1"/>
        <v>1074</v>
      </c>
      <c r="L57" s="22">
        <f>SUM(K57:K58)</f>
        <v>2096</v>
      </c>
      <c r="M57" s="322">
        <f>AVERAGE(E57:J58)</f>
        <v>174.66666666666666</v>
      </c>
      <c r="O57" s="332"/>
    </row>
    <row r="58" spans="1:15" ht="13.5" thickBot="1">
      <c r="A58" s="374"/>
      <c r="B58" s="285" t="s">
        <v>94</v>
      </c>
      <c r="C58" s="91" t="s">
        <v>137</v>
      </c>
      <c r="D58" s="139" t="s">
        <v>72</v>
      </c>
      <c r="E58" s="32">
        <v>159</v>
      </c>
      <c r="F58" s="11">
        <v>180</v>
      </c>
      <c r="G58" s="11">
        <v>194</v>
      </c>
      <c r="H58" s="11">
        <v>154</v>
      </c>
      <c r="I58" s="11">
        <v>160</v>
      </c>
      <c r="J58" s="12">
        <v>175</v>
      </c>
      <c r="K58" s="24">
        <f t="shared" si="1"/>
        <v>1022</v>
      </c>
      <c r="L58" s="25">
        <f>SUM(K57:K58)</f>
        <v>2096</v>
      </c>
      <c r="M58" s="42">
        <f>AVERAGE(E57:J58)</f>
        <v>174.66666666666666</v>
      </c>
      <c r="O58" s="332"/>
    </row>
    <row r="59" spans="1:15" ht="13.5" thickBot="1">
      <c r="A59" s="374">
        <v>27</v>
      </c>
      <c r="B59" s="85" t="s">
        <v>147</v>
      </c>
      <c r="C59" s="86" t="s">
        <v>135</v>
      </c>
      <c r="D59" s="163" t="s">
        <v>74</v>
      </c>
      <c r="E59" s="302">
        <v>181</v>
      </c>
      <c r="F59" s="5">
        <v>164</v>
      </c>
      <c r="G59" s="5">
        <v>173</v>
      </c>
      <c r="H59" s="5">
        <v>169</v>
      </c>
      <c r="I59" s="333">
        <v>191</v>
      </c>
      <c r="J59" s="6">
        <v>181</v>
      </c>
      <c r="K59" s="21">
        <f t="shared" si="1"/>
        <v>1059</v>
      </c>
      <c r="L59" s="22">
        <f>SUM(K59:K60)</f>
        <v>2090</v>
      </c>
      <c r="M59" s="322">
        <f>AVERAGE(E59:J60)</f>
        <v>174.16666666666666</v>
      </c>
      <c r="O59" s="332"/>
    </row>
    <row r="60" spans="1:15" ht="13.5" thickBot="1">
      <c r="A60" s="374"/>
      <c r="B60" s="285" t="s">
        <v>116</v>
      </c>
      <c r="C60" s="91" t="s">
        <v>135</v>
      </c>
      <c r="D60" s="139" t="s">
        <v>74</v>
      </c>
      <c r="E60" s="309">
        <v>196</v>
      </c>
      <c r="F60" s="239">
        <v>162</v>
      </c>
      <c r="G60" s="239">
        <v>147</v>
      </c>
      <c r="H60" s="239">
        <v>192</v>
      </c>
      <c r="I60" s="239">
        <v>168</v>
      </c>
      <c r="J60" s="240">
        <v>166</v>
      </c>
      <c r="K60" s="287">
        <f t="shared" si="1"/>
        <v>1031</v>
      </c>
      <c r="L60" s="25">
        <f>SUM(K59:K60)</f>
        <v>2090</v>
      </c>
      <c r="M60" s="42">
        <f>AVERAGE(E59:J60)</f>
        <v>174.16666666666666</v>
      </c>
      <c r="O60" s="332"/>
    </row>
    <row r="61" spans="1:15" ht="13.5" thickBot="1">
      <c r="A61" s="374">
        <v>28</v>
      </c>
      <c r="B61" s="85" t="s">
        <v>78</v>
      </c>
      <c r="C61" s="86" t="s">
        <v>138</v>
      </c>
      <c r="D61" s="163" t="s">
        <v>171</v>
      </c>
      <c r="E61" s="296">
        <v>157</v>
      </c>
      <c r="F61" s="245">
        <v>163</v>
      </c>
      <c r="G61" s="245">
        <v>158</v>
      </c>
      <c r="H61" s="245">
        <v>180</v>
      </c>
      <c r="I61" s="245">
        <v>145</v>
      </c>
      <c r="J61" s="246">
        <v>177</v>
      </c>
      <c r="K61" s="297">
        <f t="shared" si="1"/>
        <v>980</v>
      </c>
      <c r="L61" s="315">
        <f>SUM(K61:K62)</f>
        <v>2063</v>
      </c>
      <c r="M61" s="322">
        <f>AVERAGE(E61:J62)</f>
        <v>171.91666666666666</v>
      </c>
      <c r="O61" s="332"/>
    </row>
    <row r="62" spans="1:15" ht="13.5" thickBot="1">
      <c r="A62" s="374"/>
      <c r="B62" s="285" t="s">
        <v>119</v>
      </c>
      <c r="C62" s="91" t="s">
        <v>138</v>
      </c>
      <c r="D62" s="139" t="s">
        <v>171</v>
      </c>
      <c r="E62" s="298">
        <v>172</v>
      </c>
      <c r="F62" s="223">
        <v>147</v>
      </c>
      <c r="G62" s="223">
        <v>190</v>
      </c>
      <c r="H62" s="223">
        <v>166</v>
      </c>
      <c r="I62" s="223">
        <v>193</v>
      </c>
      <c r="J62" s="224">
        <v>215</v>
      </c>
      <c r="K62" s="299">
        <f t="shared" si="1"/>
        <v>1083</v>
      </c>
      <c r="L62" s="316">
        <f>SUM(K61:K62)</f>
        <v>2063</v>
      </c>
      <c r="M62" s="42">
        <f>M61</f>
        <v>171.91666666666666</v>
      </c>
      <c r="O62" s="332"/>
    </row>
    <row r="63" spans="1:15" ht="13.5" thickBot="1">
      <c r="A63" s="374">
        <v>29</v>
      </c>
      <c r="B63" s="85" t="s">
        <v>106</v>
      </c>
      <c r="C63" s="86" t="s">
        <v>138</v>
      </c>
      <c r="D63" s="163" t="s">
        <v>59</v>
      </c>
      <c r="E63" s="300">
        <v>158</v>
      </c>
      <c r="F63" s="245">
        <v>195</v>
      </c>
      <c r="G63" s="245">
        <v>238</v>
      </c>
      <c r="H63" s="245">
        <v>201</v>
      </c>
      <c r="I63" s="245">
        <v>179</v>
      </c>
      <c r="J63" s="246">
        <v>193</v>
      </c>
      <c r="K63" s="297">
        <f t="shared" si="1"/>
        <v>1164</v>
      </c>
      <c r="L63" s="315">
        <f>SUM(K63:K64)</f>
        <v>2035</v>
      </c>
      <c r="M63" s="322">
        <f>AVERAGE(E63:J64)</f>
        <v>169.58333333333334</v>
      </c>
      <c r="O63" s="332"/>
    </row>
    <row r="64" spans="1:15" ht="13.5" thickBot="1">
      <c r="A64" s="374"/>
      <c r="B64" s="285" t="s">
        <v>56</v>
      </c>
      <c r="C64" s="91" t="s">
        <v>138</v>
      </c>
      <c r="D64" s="139" t="s">
        <v>59</v>
      </c>
      <c r="E64" s="301">
        <v>171</v>
      </c>
      <c r="F64" s="223">
        <v>137</v>
      </c>
      <c r="G64" s="223">
        <v>128</v>
      </c>
      <c r="H64" s="223">
        <v>115</v>
      </c>
      <c r="I64" s="223">
        <v>161</v>
      </c>
      <c r="J64" s="224">
        <v>159</v>
      </c>
      <c r="K64" s="299">
        <f t="shared" si="1"/>
        <v>871</v>
      </c>
      <c r="L64" s="316">
        <f>SUM(K63:K64)</f>
        <v>2035</v>
      </c>
      <c r="M64" s="42">
        <f>AVERAGE(E63:J64)</f>
        <v>169.58333333333334</v>
      </c>
      <c r="O64" s="332"/>
    </row>
    <row r="65" spans="1:15" ht="13.5" thickBot="1">
      <c r="A65" s="374">
        <v>30</v>
      </c>
      <c r="B65" s="85" t="s">
        <v>98</v>
      </c>
      <c r="C65" s="86" t="s">
        <v>135</v>
      </c>
      <c r="D65" s="163" t="s">
        <v>74</v>
      </c>
      <c r="E65" s="296">
        <v>162</v>
      </c>
      <c r="F65" s="245">
        <v>145</v>
      </c>
      <c r="G65" s="245">
        <v>148</v>
      </c>
      <c r="H65" s="245">
        <v>172</v>
      </c>
      <c r="I65" s="245">
        <v>158</v>
      </c>
      <c r="J65" s="246">
        <v>167</v>
      </c>
      <c r="K65" s="297">
        <f t="shared" si="1"/>
        <v>952</v>
      </c>
      <c r="L65" s="315">
        <f>SUM(K65:K66)</f>
        <v>2023</v>
      </c>
      <c r="M65" s="322">
        <f>AVERAGE(E65:J66)</f>
        <v>168.58333333333334</v>
      </c>
      <c r="O65" s="332"/>
    </row>
    <row r="66" spans="1:15" ht="13.5" thickBot="1">
      <c r="A66" s="374"/>
      <c r="B66" s="285" t="s">
        <v>113</v>
      </c>
      <c r="C66" s="91" t="s">
        <v>135</v>
      </c>
      <c r="D66" s="139" t="s">
        <v>74</v>
      </c>
      <c r="E66" s="298">
        <v>187</v>
      </c>
      <c r="F66" s="223">
        <v>162</v>
      </c>
      <c r="G66" s="223">
        <v>213</v>
      </c>
      <c r="H66" s="223">
        <v>151</v>
      </c>
      <c r="I66" s="223">
        <v>196</v>
      </c>
      <c r="J66" s="224">
        <v>162</v>
      </c>
      <c r="K66" s="299">
        <f t="shared" si="1"/>
        <v>1071</v>
      </c>
      <c r="L66" s="316">
        <f>SUM(K65:K66)</f>
        <v>2023</v>
      </c>
      <c r="M66" s="42">
        <f>M65</f>
        <v>168.58333333333334</v>
      </c>
      <c r="O66" s="332"/>
    </row>
    <row r="67" spans="1:15" ht="13.5" thickBot="1">
      <c r="A67" s="374">
        <v>31</v>
      </c>
      <c r="B67" s="85" t="s">
        <v>108</v>
      </c>
      <c r="C67" s="86" t="s">
        <v>138</v>
      </c>
      <c r="D67" s="163" t="s">
        <v>66</v>
      </c>
      <c r="E67" s="296">
        <v>189</v>
      </c>
      <c r="F67" s="245">
        <v>200</v>
      </c>
      <c r="G67" s="245">
        <v>148</v>
      </c>
      <c r="H67" s="245">
        <v>159</v>
      </c>
      <c r="I67" s="245">
        <v>193</v>
      </c>
      <c r="J67" s="246">
        <v>194</v>
      </c>
      <c r="K67" s="297">
        <f t="shared" si="1"/>
        <v>1083</v>
      </c>
      <c r="L67" s="315">
        <f>SUM(K67:K68)</f>
        <v>2022</v>
      </c>
      <c r="M67" s="322">
        <f>AVERAGE(E67:J68)</f>
        <v>168.5</v>
      </c>
      <c r="O67" s="332"/>
    </row>
    <row r="68" spans="1:15" ht="13.5" thickBot="1">
      <c r="A68" s="374"/>
      <c r="B68" s="285" t="s">
        <v>65</v>
      </c>
      <c r="C68" s="91" t="s">
        <v>138</v>
      </c>
      <c r="D68" s="139" t="s">
        <v>66</v>
      </c>
      <c r="E68" s="298">
        <v>162</v>
      </c>
      <c r="F68" s="223">
        <v>170</v>
      </c>
      <c r="G68" s="223">
        <v>157</v>
      </c>
      <c r="H68" s="223">
        <v>137</v>
      </c>
      <c r="I68" s="223">
        <v>166</v>
      </c>
      <c r="J68" s="224">
        <v>147</v>
      </c>
      <c r="K68" s="299">
        <f t="shared" si="1"/>
        <v>939</v>
      </c>
      <c r="L68" s="316">
        <f>SUM(K67:K68)</f>
        <v>2022</v>
      </c>
      <c r="M68" s="42">
        <f>M67</f>
        <v>168.5</v>
      </c>
      <c r="O68" s="332"/>
    </row>
    <row r="69" spans="1:15" ht="13.5" thickBot="1">
      <c r="A69" s="374">
        <v>32</v>
      </c>
      <c r="B69" s="85" t="s">
        <v>117</v>
      </c>
      <c r="C69" s="86" t="s">
        <v>140</v>
      </c>
      <c r="D69" s="163" t="s">
        <v>73</v>
      </c>
      <c r="E69" s="300">
        <v>203</v>
      </c>
      <c r="F69" s="245">
        <v>184</v>
      </c>
      <c r="G69" s="245">
        <v>168</v>
      </c>
      <c r="H69" s="245">
        <v>186</v>
      </c>
      <c r="I69" s="245">
        <v>179</v>
      </c>
      <c r="J69" s="246">
        <v>156</v>
      </c>
      <c r="K69" s="297">
        <f t="shared" si="1"/>
        <v>1076</v>
      </c>
      <c r="L69" s="315">
        <f>SUM(K69:K70)</f>
        <v>2014</v>
      </c>
      <c r="M69" s="322">
        <f>AVERAGE(E69:J70)</f>
        <v>167.83333333333334</v>
      </c>
      <c r="O69" s="332"/>
    </row>
    <row r="70" spans="1:15" ht="13.5" thickBot="1">
      <c r="A70" s="374"/>
      <c r="B70" s="285" t="s">
        <v>99</v>
      </c>
      <c r="C70" s="91" t="s">
        <v>140</v>
      </c>
      <c r="D70" s="139" t="s">
        <v>73</v>
      </c>
      <c r="E70" s="301">
        <v>128</v>
      </c>
      <c r="F70" s="223">
        <v>156</v>
      </c>
      <c r="G70" s="223">
        <v>157</v>
      </c>
      <c r="H70" s="223">
        <v>158</v>
      </c>
      <c r="I70" s="223">
        <v>175</v>
      </c>
      <c r="J70" s="224">
        <v>164</v>
      </c>
      <c r="K70" s="299">
        <f t="shared" si="1"/>
        <v>938</v>
      </c>
      <c r="L70" s="316">
        <f>SUM(K69:K70)</f>
        <v>2014</v>
      </c>
      <c r="M70" s="42">
        <f>AVERAGE(E69:J70)</f>
        <v>167.83333333333334</v>
      </c>
      <c r="O70" s="332"/>
    </row>
    <row r="71" spans="1:15" ht="13.5" thickBot="1">
      <c r="A71" s="374">
        <v>33</v>
      </c>
      <c r="B71" s="85" t="s">
        <v>127</v>
      </c>
      <c r="C71" s="86" t="s">
        <v>137</v>
      </c>
      <c r="D71" s="163" t="s">
        <v>85</v>
      </c>
      <c r="E71" s="296">
        <v>164</v>
      </c>
      <c r="F71" s="245">
        <v>181</v>
      </c>
      <c r="G71" s="245">
        <v>192</v>
      </c>
      <c r="H71" s="245">
        <v>161</v>
      </c>
      <c r="I71" s="245">
        <v>213</v>
      </c>
      <c r="J71" s="246">
        <v>147</v>
      </c>
      <c r="K71" s="297">
        <f>SUM(E71:J71)</f>
        <v>1058</v>
      </c>
      <c r="L71" s="315">
        <f>SUM(K71:K72)</f>
        <v>1982</v>
      </c>
      <c r="M71" s="322">
        <f>AVERAGE(E71:J72)</f>
        <v>165.16666666666666</v>
      </c>
      <c r="O71" s="332"/>
    </row>
    <row r="72" spans="1:15" ht="13.5" thickBot="1">
      <c r="A72" s="374"/>
      <c r="B72" s="285" t="s">
        <v>86</v>
      </c>
      <c r="C72" s="91" t="s">
        <v>137</v>
      </c>
      <c r="D72" s="139" t="s">
        <v>85</v>
      </c>
      <c r="E72" s="298">
        <v>171</v>
      </c>
      <c r="F72" s="223">
        <v>112</v>
      </c>
      <c r="G72" s="223">
        <v>181</v>
      </c>
      <c r="H72" s="223">
        <v>156</v>
      </c>
      <c r="I72" s="223">
        <v>152</v>
      </c>
      <c r="J72" s="224">
        <v>152</v>
      </c>
      <c r="K72" s="299">
        <f>SUM(E72:J72)</f>
        <v>924</v>
      </c>
      <c r="L72" s="316">
        <f>SUM(K71:K72)</f>
        <v>1982</v>
      </c>
      <c r="M72" s="42">
        <f>M71</f>
        <v>165.16666666666666</v>
      </c>
      <c r="O72" s="332"/>
    </row>
    <row r="73" spans="1:15" ht="13.5" thickBot="1">
      <c r="A73" s="374">
        <v>34</v>
      </c>
      <c r="B73" s="85" t="s">
        <v>89</v>
      </c>
      <c r="C73" s="86" t="s">
        <v>141</v>
      </c>
      <c r="D73" s="163" t="s">
        <v>91</v>
      </c>
      <c r="E73" s="300">
        <v>135</v>
      </c>
      <c r="F73" s="245">
        <v>155</v>
      </c>
      <c r="G73" s="245">
        <v>168</v>
      </c>
      <c r="H73" s="245">
        <v>145</v>
      </c>
      <c r="I73" s="245">
        <v>189</v>
      </c>
      <c r="J73" s="246">
        <v>175</v>
      </c>
      <c r="K73" s="297">
        <f>SUM(E73:J73)</f>
        <v>967</v>
      </c>
      <c r="L73" s="315">
        <f>SUM(K73:K74)</f>
        <v>1855</v>
      </c>
      <c r="M73" s="322">
        <f>AVERAGE(E73:J74)</f>
        <v>154.58333333333334</v>
      </c>
      <c r="O73" s="332"/>
    </row>
    <row r="74" spans="1:15" ht="13.5" thickBot="1">
      <c r="A74" s="374"/>
      <c r="B74" s="285" t="s">
        <v>128</v>
      </c>
      <c r="C74" s="91" t="s">
        <v>141</v>
      </c>
      <c r="D74" s="139" t="s">
        <v>91</v>
      </c>
      <c r="E74" s="301">
        <v>146</v>
      </c>
      <c r="F74" s="223">
        <v>132</v>
      </c>
      <c r="G74" s="223">
        <v>193</v>
      </c>
      <c r="H74" s="223">
        <v>142</v>
      </c>
      <c r="I74" s="223">
        <v>162</v>
      </c>
      <c r="J74" s="224">
        <v>113</v>
      </c>
      <c r="K74" s="299">
        <f>SUM(E74:J74)</f>
        <v>888</v>
      </c>
      <c r="L74" s="295">
        <f>SUM(K73:K74)</f>
        <v>1855</v>
      </c>
      <c r="M74" s="47">
        <f>AVERAGE(E73:J74)</f>
        <v>154.58333333333334</v>
      </c>
      <c r="O74" s="332"/>
    </row>
    <row r="75" ht="13.5" customHeight="1"/>
    <row r="76" ht="13.5" thickBot="1"/>
    <row r="77" spans="1:13" ht="13.5" thickBot="1">
      <c r="A77" s="376"/>
      <c r="B77" s="86" t="s">
        <v>157</v>
      </c>
      <c r="C77" s="86" t="s">
        <v>143</v>
      </c>
      <c r="D77" s="163" t="s">
        <v>75</v>
      </c>
      <c r="E77" s="30">
        <v>194</v>
      </c>
      <c r="F77" s="5">
        <v>158</v>
      </c>
      <c r="G77" s="5">
        <v>132</v>
      </c>
      <c r="H77" s="5">
        <v>176</v>
      </c>
      <c r="I77" s="5">
        <v>171</v>
      </c>
      <c r="J77" s="6">
        <v>196</v>
      </c>
      <c r="K77" s="21">
        <f>SUM(E77:J77)</f>
        <v>1027</v>
      </c>
      <c r="L77" s="22">
        <f>SUM(K77:K78)</f>
        <v>2186</v>
      </c>
      <c r="M77" s="37">
        <f>AVERAGE(E77:J78)</f>
        <v>182.16666666666666</v>
      </c>
    </row>
    <row r="78" spans="1:13" ht="13.5" thickBot="1">
      <c r="A78" s="376"/>
      <c r="B78" s="91" t="s">
        <v>155</v>
      </c>
      <c r="C78" s="91" t="s">
        <v>143</v>
      </c>
      <c r="D78" s="139" t="s">
        <v>75</v>
      </c>
      <c r="E78" s="32">
        <v>207</v>
      </c>
      <c r="F78" s="11">
        <v>229</v>
      </c>
      <c r="G78" s="11">
        <v>161</v>
      </c>
      <c r="H78" s="11">
        <v>210</v>
      </c>
      <c r="I78" s="11">
        <v>172</v>
      </c>
      <c r="J78" s="12">
        <v>180</v>
      </c>
      <c r="K78" s="24">
        <f>SUM(E78:J78)</f>
        <v>1159</v>
      </c>
      <c r="L78" s="25">
        <f>SUM(K77:K78)</f>
        <v>2186</v>
      </c>
      <c r="M78" s="38">
        <f>M77</f>
        <v>182.16666666666666</v>
      </c>
    </row>
    <row r="79" spans="1:15" ht="13.5" thickBot="1">
      <c r="A79" s="403"/>
      <c r="B79" s="317" t="s">
        <v>79</v>
      </c>
      <c r="C79" s="86" t="s">
        <v>143</v>
      </c>
      <c r="D79" s="163" t="s">
        <v>75</v>
      </c>
      <c r="E79" s="302">
        <v>158</v>
      </c>
      <c r="F79" s="5">
        <v>127</v>
      </c>
      <c r="G79" s="5">
        <v>169</v>
      </c>
      <c r="H79" s="5">
        <v>167</v>
      </c>
      <c r="I79" s="5">
        <v>227</v>
      </c>
      <c r="J79" s="6">
        <v>169</v>
      </c>
      <c r="K79" s="21">
        <f>SUM(E79:J79)</f>
        <v>1017</v>
      </c>
      <c r="L79" s="22">
        <f>SUM(K79:K80)</f>
        <v>2000</v>
      </c>
      <c r="M79" s="319">
        <f>AVERAGE(E79:J80)</f>
        <v>166.66666666666666</v>
      </c>
      <c r="O79" s="332"/>
    </row>
    <row r="80" spans="1:15" ht="13.5" thickBot="1">
      <c r="A80" s="403"/>
      <c r="B80" s="318" t="s">
        <v>133</v>
      </c>
      <c r="C80" s="91" t="s">
        <v>143</v>
      </c>
      <c r="D80" s="139" t="s">
        <v>75</v>
      </c>
      <c r="E80" s="303">
        <v>162</v>
      </c>
      <c r="F80" s="11">
        <v>156</v>
      </c>
      <c r="G80" s="11">
        <v>187</v>
      </c>
      <c r="H80" s="11">
        <v>158</v>
      </c>
      <c r="I80" s="11">
        <v>169</v>
      </c>
      <c r="J80" s="12">
        <v>151</v>
      </c>
      <c r="K80" s="24">
        <f>SUM(E80:J80)</f>
        <v>983</v>
      </c>
      <c r="L80" s="25">
        <f>SUM(K79:K80)</f>
        <v>2000</v>
      </c>
      <c r="M80" s="320">
        <f>AVERAGE(E79:J80)</f>
        <v>166.66666666666666</v>
      </c>
      <c r="O80" s="332"/>
    </row>
  </sheetData>
  <sheetProtection/>
  <mergeCells count="40">
    <mergeCell ref="A45:A46"/>
    <mergeCell ref="A17:A18"/>
    <mergeCell ref="A47:A48"/>
    <mergeCell ref="A21:A22"/>
    <mergeCell ref="A23:A24"/>
    <mergeCell ref="A25:A26"/>
    <mergeCell ref="A35:A36"/>
    <mergeCell ref="A37:A38"/>
    <mergeCell ref="A39:A40"/>
    <mergeCell ref="A41:A42"/>
    <mergeCell ref="A43:A44"/>
    <mergeCell ref="A9:A10"/>
    <mergeCell ref="A11:A12"/>
    <mergeCell ref="A13:A14"/>
    <mergeCell ref="A15:A16"/>
    <mergeCell ref="A19:A20"/>
    <mergeCell ref="A79:A80"/>
    <mergeCell ref="A49:A50"/>
    <mergeCell ref="A51:A52"/>
    <mergeCell ref="A53:A54"/>
    <mergeCell ref="A55:A56"/>
    <mergeCell ref="A57:A58"/>
    <mergeCell ref="A59:A60"/>
    <mergeCell ref="A61:A62"/>
    <mergeCell ref="A63:A64"/>
    <mergeCell ref="A7:A8"/>
    <mergeCell ref="A1:M1"/>
    <mergeCell ref="A2:M2"/>
    <mergeCell ref="A3:M3"/>
    <mergeCell ref="A4:M4"/>
    <mergeCell ref="A77:A78"/>
    <mergeCell ref="A27:A28"/>
    <mergeCell ref="A29:A30"/>
    <mergeCell ref="A31:A32"/>
    <mergeCell ref="A33:A34"/>
    <mergeCell ref="A67:A68"/>
    <mergeCell ref="A69:A70"/>
    <mergeCell ref="A71:A72"/>
    <mergeCell ref="A73:A74"/>
    <mergeCell ref="A65:A66"/>
  </mergeCells>
  <printOptions/>
  <pageMargins left="0.4097222222222222" right="0.4" top="0.54" bottom="0.5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2">
      <selection activeCell="F30" sqref="F30"/>
    </sheetView>
  </sheetViews>
  <sheetFormatPr defaultColWidth="9.140625" defaultRowHeight="12.75"/>
  <cols>
    <col min="1" max="1" width="7.140625" style="0" customWidth="1"/>
    <col min="2" max="2" width="0.13671875" style="0" customWidth="1"/>
    <col min="3" max="3" width="18.421875" style="0" bestFit="1" customWidth="1"/>
    <col min="4" max="4" width="18.28125" style="0" bestFit="1" customWidth="1"/>
    <col min="5" max="5" width="15.140625" style="0" bestFit="1" customWidth="1"/>
    <col min="6" max="6" width="7.57421875" style="0" customWidth="1"/>
    <col min="7" max="7" width="0.2890625" style="0" hidden="1" customWidth="1"/>
    <col min="8" max="8" width="5.7109375" style="0" customWidth="1"/>
    <col min="9" max="9" width="10.421875" style="0" customWidth="1"/>
    <col min="10" max="10" width="11.421875" style="0" customWidth="1"/>
    <col min="11" max="11" width="2.57421875" style="0" bestFit="1" customWidth="1"/>
    <col min="12" max="16384" width="11.421875" style="0" customWidth="1"/>
  </cols>
  <sheetData>
    <row r="1" spans="1:9" ht="25.5">
      <c r="A1" s="348" t="s">
        <v>0</v>
      </c>
      <c r="B1" s="348"/>
      <c r="C1" s="348"/>
      <c r="D1" s="348"/>
      <c r="E1" s="348"/>
      <c r="F1" s="348"/>
      <c r="G1" s="348"/>
      <c r="H1" s="348"/>
      <c r="I1" s="348"/>
    </row>
    <row r="2" spans="1:9" ht="18">
      <c r="A2" s="349" t="s">
        <v>163</v>
      </c>
      <c r="B2" s="349"/>
      <c r="C2" s="349"/>
      <c r="D2" s="349"/>
      <c r="E2" s="349"/>
      <c r="F2" s="349"/>
      <c r="G2" s="349"/>
      <c r="H2" s="349"/>
      <c r="I2" s="349"/>
    </row>
    <row r="3" spans="1:9" ht="12.75">
      <c r="A3" s="350" t="s">
        <v>53</v>
      </c>
      <c r="B3" s="350"/>
      <c r="C3" s="350"/>
      <c r="D3" s="350"/>
      <c r="E3" s="350"/>
      <c r="F3" s="350"/>
      <c r="G3" s="350"/>
      <c r="H3" s="350"/>
      <c r="I3" s="350"/>
    </row>
    <row r="4" spans="1:9" ht="12.75">
      <c r="A4" s="350" t="s">
        <v>30</v>
      </c>
      <c r="B4" s="350"/>
      <c r="C4" s="350"/>
      <c r="D4" s="350"/>
      <c r="E4" s="350"/>
      <c r="F4" s="350"/>
      <c r="G4" s="350"/>
      <c r="H4" s="350"/>
      <c r="I4" s="35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349" t="s">
        <v>45</v>
      </c>
      <c r="B6" s="349"/>
      <c r="C6" s="349"/>
      <c r="D6" s="349"/>
      <c r="E6" s="349"/>
      <c r="F6" s="349"/>
      <c r="G6" s="349"/>
      <c r="H6" s="349"/>
      <c r="I6" s="349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10" ht="13.5" thickBot="1">
      <c r="A8" s="28" t="s">
        <v>4</v>
      </c>
      <c r="B8" s="28" t="s">
        <v>36</v>
      </c>
      <c r="C8" s="28" t="s">
        <v>145</v>
      </c>
      <c r="D8" s="28" t="s">
        <v>146</v>
      </c>
      <c r="E8" s="28" t="s">
        <v>154</v>
      </c>
      <c r="F8" s="28" t="s">
        <v>8</v>
      </c>
      <c r="G8" s="28" t="s">
        <v>14</v>
      </c>
      <c r="H8" s="28" t="s">
        <v>15</v>
      </c>
      <c r="I8" s="28" t="s">
        <v>16</v>
      </c>
      <c r="J8" s="15" t="s">
        <v>18</v>
      </c>
    </row>
    <row r="9" spans="1:10" ht="13.5" thickBot="1">
      <c r="A9" s="402">
        <v>1</v>
      </c>
      <c r="B9" s="33" t="s">
        <v>41</v>
      </c>
      <c r="C9" s="86" t="s">
        <v>54</v>
      </c>
      <c r="D9" s="86" t="s">
        <v>136</v>
      </c>
      <c r="E9" s="163" t="s">
        <v>57</v>
      </c>
      <c r="F9" s="340">
        <v>257</v>
      </c>
      <c r="G9" s="49">
        <f>SUM(F9:F9)</f>
        <v>257</v>
      </c>
      <c r="H9" s="40">
        <f>SUM(G9:G10)</f>
        <v>461</v>
      </c>
      <c r="I9" s="41">
        <f>H9/COUNTA(F9:F10)</f>
        <v>230.5</v>
      </c>
      <c r="J9" s="371" t="s">
        <v>47</v>
      </c>
    </row>
    <row r="10" spans="1:10" ht="13.5" thickBot="1">
      <c r="A10" s="374"/>
      <c r="B10" s="34" t="s">
        <v>39</v>
      </c>
      <c r="C10" s="91" t="s">
        <v>104</v>
      </c>
      <c r="D10" s="91" t="s">
        <v>136</v>
      </c>
      <c r="E10" s="139" t="s">
        <v>57</v>
      </c>
      <c r="F10" s="341">
        <v>204</v>
      </c>
      <c r="G10" s="50">
        <f>SUM(F10:F10)</f>
        <v>204</v>
      </c>
      <c r="H10" s="25">
        <f>H9</f>
        <v>461</v>
      </c>
      <c r="I10" s="42">
        <f>I9</f>
        <v>230.5</v>
      </c>
      <c r="J10" s="371"/>
    </row>
    <row r="11" spans="1:10" ht="13.5" thickBot="1">
      <c r="A11" s="404">
        <v>4</v>
      </c>
      <c r="B11" s="53" t="s">
        <v>38</v>
      </c>
      <c r="C11" s="86" t="s">
        <v>107</v>
      </c>
      <c r="D11" s="86" t="s">
        <v>138</v>
      </c>
      <c r="E11" s="163" t="s">
        <v>134</v>
      </c>
      <c r="F11" s="58">
        <v>174</v>
      </c>
      <c r="G11" s="21">
        <f>SUM(F11:F11)</f>
        <v>174</v>
      </c>
      <c r="H11" s="22">
        <f>SUM(G11:G12)</f>
        <v>389</v>
      </c>
      <c r="I11" s="39">
        <f>H11/COUNTA(F11:F12)</f>
        <v>194.5</v>
      </c>
      <c r="J11" s="373" t="s">
        <v>20</v>
      </c>
    </row>
    <row r="12" spans="1:10" ht="13.5" thickBot="1">
      <c r="A12" s="405"/>
      <c r="B12" s="54" t="s">
        <v>43</v>
      </c>
      <c r="C12" s="91" t="s">
        <v>63</v>
      </c>
      <c r="D12" s="91" t="s">
        <v>138</v>
      </c>
      <c r="E12" s="139" t="s">
        <v>167</v>
      </c>
      <c r="F12" s="59">
        <v>215</v>
      </c>
      <c r="G12" s="24">
        <f>SUM(F12:F12)</f>
        <v>215</v>
      </c>
      <c r="H12" s="25">
        <f>H11</f>
        <v>389</v>
      </c>
      <c r="I12" s="38">
        <f>I11</f>
        <v>194.5</v>
      </c>
      <c r="J12" s="373"/>
    </row>
    <row r="13" ht="13.5" thickBot="1"/>
    <row r="14" spans="1:10" ht="13.5" thickBot="1">
      <c r="A14" s="28" t="s">
        <v>4</v>
      </c>
      <c r="B14" s="28" t="s">
        <v>36</v>
      </c>
      <c r="C14" s="28" t="s">
        <v>145</v>
      </c>
      <c r="D14" s="28" t="s">
        <v>146</v>
      </c>
      <c r="E14" s="28" t="s">
        <v>154</v>
      </c>
      <c r="F14" s="28" t="s">
        <v>8</v>
      </c>
      <c r="G14" s="28" t="s">
        <v>14</v>
      </c>
      <c r="H14" s="28" t="s">
        <v>15</v>
      </c>
      <c r="I14" s="28" t="s">
        <v>16</v>
      </c>
      <c r="J14" s="15" t="s">
        <v>18</v>
      </c>
    </row>
    <row r="15" spans="1:10" ht="13.5" thickBot="1">
      <c r="A15" s="359">
        <v>2</v>
      </c>
      <c r="B15" s="17" t="s">
        <v>37</v>
      </c>
      <c r="C15" s="86" t="s">
        <v>71</v>
      </c>
      <c r="D15" s="86" t="s">
        <v>144</v>
      </c>
      <c r="E15" s="163" t="s">
        <v>67</v>
      </c>
      <c r="F15" s="60">
        <v>177</v>
      </c>
      <c r="G15" s="21">
        <f>SUM(F15:F15)</f>
        <v>177</v>
      </c>
      <c r="H15" s="22">
        <f>SUM(G15:G16)</f>
        <v>380</v>
      </c>
      <c r="I15" s="43">
        <f>H15/COUNTA(F15:F16)</f>
        <v>190</v>
      </c>
      <c r="J15" s="371" t="s">
        <v>47</v>
      </c>
    </row>
    <row r="16" spans="1:10" ht="13.5" thickBot="1">
      <c r="A16" s="337"/>
      <c r="B16" s="44" t="s">
        <v>44</v>
      </c>
      <c r="C16" s="91" t="s">
        <v>109</v>
      </c>
      <c r="D16" s="91" t="s">
        <v>144</v>
      </c>
      <c r="E16" s="139" t="s">
        <v>67</v>
      </c>
      <c r="F16" s="61">
        <v>203</v>
      </c>
      <c r="G16" s="45">
        <f>SUM(F16:F16)</f>
        <v>203</v>
      </c>
      <c r="H16" s="46">
        <f>H15</f>
        <v>380</v>
      </c>
      <c r="I16" s="47">
        <f>I15</f>
        <v>190</v>
      </c>
      <c r="J16" s="371"/>
    </row>
    <row r="17" spans="1:10" ht="13.5" thickBot="1">
      <c r="A17" s="404">
        <v>3</v>
      </c>
      <c r="B17" s="33" t="s">
        <v>42</v>
      </c>
      <c r="C17" s="86" t="s">
        <v>103</v>
      </c>
      <c r="D17" s="86" t="s">
        <v>138</v>
      </c>
      <c r="E17" s="163" t="s">
        <v>59</v>
      </c>
      <c r="F17" s="62">
        <v>179</v>
      </c>
      <c r="G17" s="21">
        <f>SUM(F17:F17)</f>
        <v>179</v>
      </c>
      <c r="H17" s="22">
        <f>SUM(G17:G18)</f>
        <v>343</v>
      </c>
      <c r="I17" s="39">
        <f>H17/COUNTA(F17:F18)</f>
        <v>171.5</v>
      </c>
      <c r="J17" s="373" t="s">
        <v>20</v>
      </c>
    </row>
    <row r="18" spans="1:10" ht="13.5" thickBot="1">
      <c r="A18" s="405"/>
      <c r="B18" s="34" t="s">
        <v>40</v>
      </c>
      <c r="C18" s="91" t="s">
        <v>62</v>
      </c>
      <c r="D18" s="91" t="s">
        <v>138</v>
      </c>
      <c r="E18" s="139" t="s">
        <v>59</v>
      </c>
      <c r="F18" s="59">
        <v>164</v>
      </c>
      <c r="G18" s="24">
        <f>SUM(F18:F18)</f>
        <v>164</v>
      </c>
      <c r="H18" s="25">
        <f>H17</f>
        <v>343</v>
      </c>
      <c r="I18" s="38">
        <f>I17</f>
        <v>171.5</v>
      </c>
      <c r="J18" s="373"/>
    </row>
    <row r="22" spans="1:9" ht="18">
      <c r="A22" s="349" t="s">
        <v>46</v>
      </c>
      <c r="B22" s="349"/>
      <c r="C22" s="349"/>
      <c r="D22" s="349"/>
      <c r="E22" s="349"/>
      <c r="F22" s="349"/>
      <c r="G22" s="349"/>
      <c r="H22" s="349"/>
      <c r="I22" s="349"/>
    </row>
    <row r="24" ht="13.5" thickBot="1"/>
    <row r="25" spans="1:10" ht="13.5" thickBot="1">
      <c r="A25" s="28" t="s">
        <v>4</v>
      </c>
      <c r="B25" s="28" t="s">
        <v>36</v>
      </c>
      <c r="C25" s="28" t="s">
        <v>145</v>
      </c>
      <c r="D25" s="28" t="s">
        <v>146</v>
      </c>
      <c r="E25" s="28" t="s">
        <v>154</v>
      </c>
      <c r="F25" s="28" t="s">
        <v>8</v>
      </c>
      <c r="G25" s="28" t="s">
        <v>14</v>
      </c>
      <c r="H25" s="28" t="s">
        <v>15</v>
      </c>
      <c r="I25" s="28" t="s">
        <v>16</v>
      </c>
      <c r="J25" s="15" t="s">
        <v>18</v>
      </c>
    </row>
    <row r="26" spans="1:10" ht="13.5" thickBot="1">
      <c r="A26" s="402">
        <v>1</v>
      </c>
      <c r="B26" s="53" t="s">
        <v>38</v>
      </c>
      <c r="C26" s="86" t="s">
        <v>54</v>
      </c>
      <c r="D26" s="86" t="s">
        <v>136</v>
      </c>
      <c r="E26" s="163" t="s">
        <v>57</v>
      </c>
      <c r="F26" s="65">
        <v>205</v>
      </c>
      <c r="G26" s="63">
        <f>SUM(F26:F26)</f>
        <v>205</v>
      </c>
      <c r="H26" s="22">
        <f>SUM(G26:G27)</f>
        <v>430</v>
      </c>
      <c r="I26" s="39">
        <f>H26/COUNTA(F26:F27)</f>
        <v>215</v>
      </c>
      <c r="J26" s="367" t="s">
        <v>22</v>
      </c>
    </row>
    <row r="27" spans="1:10" ht="13.5" thickBot="1">
      <c r="A27" s="374"/>
      <c r="B27" s="54" t="s">
        <v>43</v>
      </c>
      <c r="C27" s="91" t="s">
        <v>104</v>
      </c>
      <c r="D27" s="91" t="s">
        <v>136</v>
      </c>
      <c r="E27" s="139" t="s">
        <v>57</v>
      </c>
      <c r="F27" s="66">
        <v>225</v>
      </c>
      <c r="G27" s="50">
        <f>SUM(F27:F27)</f>
        <v>225</v>
      </c>
      <c r="H27" s="25">
        <f>H26</f>
        <v>430</v>
      </c>
      <c r="I27" s="38">
        <f>I26</f>
        <v>215</v>
      </c>
      <c r="J27" s="367"/>
    </row>
    <row r="28" spans="1:10" ht="13.5" thickBot="1">
      <c r="A28" s="404">
        <v>2</v>
      </c>
      <c r="B28" s="17" t="s">
        <v>37</v>
      </c>
      <c r="C28" s="86" t="s">
        <v>71</v>
      </c>
      <c r="D28" s="86" t="s">
        <v>144</v>
      </c>
      <c r="E28" s="163" t="s">
        <v>67</v>
      </c>
      <c r="F28" s="64">
        <v>221</v>
      </c>
      <c r="G28" s="21">
        <f>SUM(F28:F28)</f>
        <v>221</v>
      </c>
      <c r="H28" s="22">
        <f>SUM(G28:G29)</f>
        <v>398</v>
      </c>
      <c r="I28" s="43">
        <f>H28/COUNTA(F28:F29)</f>
        <v>199</v>
      </c>
      <c r="J28" s="360" t="s">
        <v>23</v>
      </c>
    </row>
    <row r="29" spans="1:10" ht="13.5" thickBot="1">
      <c r="A29" s="405"/>
      <c r="B29" s="44" t="s">
        <v>44</v>
      </c>
      <c r="C29" s="91" t="s">
        <v>109</v>
      </c>
      <c r="D29" s="91" t="s">
        <v>144</v>
      </c>
      <c r="E29" s="139" t="s">
        <v>67</v>
      </c>
      <c r="F29" s="61">
        <v>177</v>
      </c>
      <c r="G29" s="45">
        <f>SUM(F29:F29)</f>
        <v>177</v>
      </c>
      <c r="H29" s="46">
        <f>H28</f>
        <v>398</v>
      </c>
      <c r="I29" s="47">
        <f>I28</f>
        <v>199</v>
      </c>
      <c r="J29" s="360"/>
    </row>
  </sheetData>
  <sheetProtection/>
  <mergeCells count="18">
    <mergeCell ref="J17:J18"/>
    <mergeCell ref="J26:J27"/>
    <mergeCell ref="J28:J29"/>
    <mergeCell ref="A15:A16"/>
    <mergeCell ref="A11:A12"/>
    <mergeCell ref="J9:J10"/>
    <mergeCell ref="J11:J12"/>
    <mergeCell ref="J15:J16"/>
    <mergeCell ref="A17:A18"/>
    <mergeCell ref="A22:I22"/>
    <mergeCell ref="A26:A27"/>
    <mergeCell ref="A28:A29"/>
    <mergeCell ref="A9:A10"/>
    <mergeCell ref="A1:I1"/>
    <mergeCell ref="A2:I2"/>
    <mergeCell ref="A3:I3"/>
    <mergeCell ref="A4:I4"/>
    <mergeCell ref="A6:I6"/>
  </mergeCells>
  <printOptions/>
  <pageMargins left="0.4097222222222222" right="0.4" top="0.8902777777777777" bottom="0.5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B1">
      <selection activeCell="H62" sqref="H62"/>
    </sheetView>
  </sheetViews>
  <sheetFormatPr defaultColWidth="9.140625" defaultRowHeight="12.75"/>
  <cols>
    <col min="1" max="1" width="11.421875" style="0" hidden="1" customWidth="1"/>
    <col min="2" max="2" width="2.8515625" style="0" customWidth="1"/>
    <col min="3" max="3" width="23.421875" style="0" customWidth="1"/>
    <col min="4" max="4" width="11.421875" style="0" customWidth="1"/>
    <col min="5" max="5" width="24.7109375" style="17" customWidth="1"/>
    <col min="6" max="7" width="5.00390625" style="0" customWidth="1"/>
    <col min="8" max="8" width="5.421875" style="0" customWidth="1"/>
    <col min="9" max="9" width="6.140625" style="0" customWidth="1"/>
    <col min="10" max="10" width="6.28125" style="0" bestFit="1" customWidth="1"/>
    <col min="11" max="11" width="6.421875" style="0" customWidth="1"/>
    <col min="12" max="12" width="12.28125" style="0" bestFit="1" customWidth="1"/>
    <col min="13" max="16384" width="11.421875" style="0" customWidth="1"/>
  </cols>
  <sheetData>
    <row r="1" spans="2:11" ht="25.5">
      <c r="B1" s="348" t="s">
        <v>0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1" ht="18">
      <c r="B2" s="349" t="s">
        <v>165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2:11" ht="12.75">
      <c r="B3" s="350" t="s">
        <v>51</v>
      </c>
      <c r="C3" s="350"/>
      <c r="D3" s="350"/>
      <c r="E3" s="350"/>
      <c r="F3" s="350"/>
      <c r="G3" s="350"/>
      <c r="H3" s="350"/>
      <c r="I3" s="350"/>
      <c r="J3" s="350"/>
      <c r="K3" s="350"/>
    </row>
    <row r="4" spans="2:11" ht="12.75">
      <c r="B4" s="350" t="s">
        <v>158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7" ht="13.5" thickBot="1">
      <c r="B5" s="2"/>
      <c r="C5" s="2"/>
      <c r="D5" s="2"/>
      <c r="E5" s="1"/>
      <c r="F5" s="2"/>
      <c r="G5" s="2"/>
    </row>
    <row r="6" spans="2:11" ht="13.5" thickBot="1">
      <c r="B6" s="304" t="s">
        <v>4</v>
      </c>
      <c r="C6" s="101" t="s">
        <v>153</v>
      </c>
      <c r="D6" s="76" t="s">
        <v>146</v>
      </c>
      <c r="E6" s="105" t="s">
        <v>154</v>
      </c>
      <c r="F6" s="101" t="s">
        <v>50</v>
      </c>
      <c r="G6" s="76" t="s">
        <v>34</v>
      </c>
      <c r="H6" s="137" t="s">
        <v>35</v>
      </c>
      <c r="I6" s="147" t="s">
        <v>33</v>
      </c>
      <c r="J6" s="78" t="s">
        <v>14</v>
      </c>
      <c r="K6" s="79" t="s">
        <v>176</v>
      </c>
    </row>
    <row r="7" spans="1:11" ht="12.75">
      <c r="A7" t="e">
        <f>CONCATENATE(C7," ",#REF!)</f>
        <v>#REF!</v>
      </c>
      <c r="B7" s="106">
        <v>1</v>
      </c>
      <c r="C7" s="117" t="s">
        <v>54</v>
      </c>
      <c r="D7" s="109" t="s">
        <v>136</v>
      </c>
      <c r="E7" s="132" t="s">
        <v>57</v>
      </c>
      <c r="F7" s="134">
        <f>VLOOKUP(C7,individual!$B$6:$K$45,10,0)</f>
        <v>1241</v>
      </c>
      <c r="G7" s="134">
        <f>VLOOKUP(C7,Dobles!$B$6:$K$46,10,0)</f>
        <v>1255</v>
      </c>
      <c r="H7" s="155">
        <f>VLOOKUP(C7,'Dobles Mixtos'!$B$5:$K$75,10,0)</f>
        <v>1194</v>
      </c>
      <c r="I7" s="134">
        <f>VLOOKUP(C7,Equipos!$B$5:$K$77,10,0)</f>
        <v>1199</v>
      </c>
      <c r="J7" s="106">
        <f aca="true" t="shared" si="0" ref="J7:J40">SUM(F7:I7)</f>
        <v>4889</v>
      </c>
      <c r="K7" s="140">
        <f aca="true" t="shared" si="1" ref="K7:K40">J7/(COUNTA(F7:I7)*6)</f>
        <v>203.70833333333334</v>
      </c>
    </row>
    <row r="8" spans="1:11" ht="12.75">
      <c r="A8" t="e">
        <f>CONCATENATE(C8," ",#REF!)</f>
        <v>#REF!</v>
      </c>
      <c r="B8" s="98">
        <v>2</v>
      </c>
      <c r="C8" s="118" t="s">
        <v>71</v>
      </c>
      <c r="D8" s="110" t="s">
        <v>144</v>
      </c>
      <c r="E8" s="127" t="s">
        <v>67</v>
      </c>
      <c r="F8" s="135">
        <f>VLOOKUP(C8,individual!$B$6:$K$45,10,0)</f>
        <v>1112</v>
      </c>
      <c r="G8" s="97">
        <f>VLOOKUP(C8,Dobles!$B$6:$K$46,10,0)</f>
        <v>1091</v>
      </c>
      <c r="H8" s="100">
        <f>VLOOKUP(C8,'Dobles Mixtos'!$B$5:$K$75,10,0)</f>
        <v>1142</v>
      </c>
      <c r="I8" s="97">
        <f>VLOOKUP(C8,Equipos!$B$5:$K$77,10,0)</f>
        <v>1179</v>
      </c>
      <c r="J8" s="98">
        <f t="shared" si="0"/>
        <v>4524</v>
      </c>
      <c r="K8" s="141">
        <f t="shared" si="1"/>
        <v>188.5</v>
      </c>
    </row>
    <row r="9" spans="1:11" ht="12.75">
      <c r="A9" t="e">
        <f>CONCATENATE(C9," ",#REF!)</f>
        <v>#REF!</v>
      </c>
      <c r="B9" s="98">
        <v>3</v>
      </c>
      <c r="C9" s="118" t="s">
        <v>60</v>
      </c>
      <c r="D9" s="110" t="s">
        <v>136</v>
      </c>
      <c r="E9" s="127" t="s">
        <v>57</v>
      </c>
      <c r="F9" s="135">
        <f>VLOOKUP(C9,individual!$B$6:$K$45,10,0)</f>
        <v>1069</v>
      </c>
      <c r="G9" s="97">
        <f>VLOOKUP(C9,Dobles!$B$6:$K$46,10,0)</f>
        <v>1187</v>
      </c>
      <c r="H9" s="100">
        <f>VLOOKUP(C9,'Dobles Mixtos'!$B$5:$K$75,10,0)</f>
        <v>1123</v>
      </c>
      <c r="I9" s="97">
        <f>VLOOKUP(C9,Equipos!$B$5:$K$77,10,0)</f>
        <v>1116</v>
      </c>
      <c r="J9" s="98">
        <f t="shared" si="0"/>
        <v>4495</v>
      </c>
      <c r="K9" s="141">
        <f t="shared" si="1"/>
        <v>187.29166666666666</v>
      </c>
    </row>
    <row r="10" spans="1:11" ht="12.75">
      <c r="A10" t="e">
        <f>CONCATENATE(C10," ",#REF!)</f>
        <v>#REF!</v>
      </c>
      <c r="B10" s="98">
        <v>4</v>
      </c>
      <c r="C10" s="118" t="s">
        <v>172</v>
      </c>
      <c r="D10" s="110" t="s">
        <v>142</v>
      </c>
      <c r="E10" s="127" t="s">
        <v>164</v>
      </c>
      <c r="F10" s="135">
        <f>VLOOKUP(C10,individual!$B$6:$K$45,10,0)</f>
        <v>1053</v>
      </c>
      <c r="G10" s="97">
        <f>VLOOKUP(C10,Dobles!$B$6:$K$46,10,0)</f>
        <v>1160</v>
      </c>
      <c r="H10" s="100">
        <f>VLOOKUP(C10,'Dobles Mixtos'!$B$5:$K$75,10,0)</f>
        <v>1129</v>
      </c>
      <c r="I10" s="97">
        <f>VLOOKUP(C10,Equipos!$B$5:$K$77,10,0)</f>
        <v>1108</v>
      </c>
      <c r="J10" s="98">
        <f t="shared" si="0"/>
        <v>4450</v>
      </c>
      <c r="K10" s="141">
        <f t="shared" si="1"/>
        <v>185.41666666666666</v>
      </c>
    </row>
    <row r="11" spans="1:11" ht="12.75">
      <c r="A11" t="e">
        <f>CONCATENATE(C11," ",#REF!)</f>
        <v>#REF!</v>
      </c>
      <c r="B11" s="98">
        <v>5</v>
      </c>
      <c r="C11" s="118" t="s">
        <v>95</v>
      </c>
      <c r="D11" s="110" t="s">
        <v>140</v>
      </c>
      <c r="E11" s="127" t="s">
        <v>73</v>
      </c>
      <c r="F11" s="135">
        <f>VLOOKUP(C11,individual!$B$6:$K$45,10,0)</f>
        <v>1091</v>
      </c>
      <c r="G11" s="97">
        <f>VLOOKUP(C11,Dobles!$B$6:$K$46,10,0)</f>
        <v>1113</v>
      </c>
      <c r="H11" s="100">
        <f>VLOOKUP(C11,'Dobles Mixtos'!$B$5:$K$75,10,0)</f>
        <v>1119</v>
      </c>
      <c r="I11" s="97">
        <f>VLOOKUP(C11,Equipos!$B$5:$K$77,10,0)</f>
        <v>1060</v>
      </c>
      <c r="J11" s="98">
        <f t="shared" si="0"/>
        <v>4383</v>
      </c>
      <c r="K11" s="141">
        <f t="shared" si="1"/>
        <v>182.625</v>
      </c>
    </row>
    <row r="12" spans="1:11" ht="12.75">
      <c r="A12" t="e">
        <f>CONCATENATE(C12," ",#REF!)</f>
        <v>#REF!</v>
      </c>
      <c r="B12" s="98">
        <v>6</v>
      </c>
      <c r="C12" s="118" t="s">
        <v>96</v>
      </c>
      <c r="D12" s="110" t="s">
        <v>136</v>
      </c>
      <c r="E12" s="127" t="s">
        <v>184</v>
      </c>
      <c r="F12" s="135">
        <f>VLOOKUP(C12,individual!$B$6:$K$45,10,0)</f>
        <v>1110</v>
      </c>
      <c r="G12" s="97">
        <f>VLOOKUP(C12,Dobles!$B$6:$K$46,10,0)</f>
        <v>1101</v>
      </c>
      <c r="H12" s="100">
        <f>VLOOKUP(C12,'Dobles Mixtos'!$B$5:$K$75,10,0)</f>
        <v>1138</v>
      </c>
      <c r="I12" s="97">
        <f>VLOOKUP(C12,Equipos!$B$5:$K$77,10,0)</f>
        <v>1015</v>
      </c>
      <c r="J12" s="98">
        <f t="shared" si="0"/>
        <v>4364</v>
      </c>
      <c r="K12" s="141">
        <f t="shared" si="1"/>
        <v>181.83333333333334</v>
      </c>
    </row>
    <row r="13" spans="1:11" ht="12.75">
      <c r="A13" t="e">
        <f>CONCATENATE(C13," ",#REF!)</f>
        <v>#REF!</v>
      </c>
      <c r="B13" s="98">
        <v>7</v>
      </c>
      <c r="C13" s="118" t="s">
        <v>69</v>
      </c>
      <c r="D13" s="110" t="s">
        <v>138</v>
      </c>
      <c r="E13" s="127" t="s">
        <v>64</v>
      </c>
      <c r="F13" s="135">
        <f>VLOOKUP(C13,individual!$B$6:$K$45,10,0)</f>
        <v>1011</v>
      </c>
      <c r="G13" s="97">
        <f>VLOOKUP(C13,Dobles!$B$6:$K$46,10,0)</f>
        <v>1198</v>
      </c>
      <c r="H13" s="100">
        <f>VLOOKUP(C13,'Dobles Mixtos'!$B$5:$K$75,10,0)</f>
        <v>1042</v>
      </c>
      <c r="I13" s="97">
        <f>VLOOKUP(C13,Equipos!$B$5:$K$77,10,0)</f>
        <v>1076</v>
      </c>
      <c r="J13" s="98">
        <f t="shared" si="0"/>
        <v>4327</v>
      </c>
      <c r="K13" s="141">
        <f t="shared" si="1"/>
        <v>180.29166666666666</v>
      </c>
    </row>
    <row r="14" spans="1:11" ht="12.75">
      <c r="A14" t="e">
        <f>CONCATENATE(C14," ",#REF!)</f>
        <v>#REF!</v>
      </c>
      <c r="B14" s="98">
        <v>8</v>
      </c>
      <c r="C14" s="118" t="s">
        <v>70</v>
      </c>
      <c r="D14" s="110" t="s">
        <v>138</v>
      </c>
      <c r="E14" s="127" t="s">
        <v>66</v>
      </c>
      <c r="F14" s="135">
        <f>VLOOKUP(C14,individual!$B$6:$K$45,10,0)</f>
        <v>1001</v>
      </c>
      <c r="G14" s="97">
        <f>VLOOKUP(C14,Dobles!$B$6:$K$46,10,0)</f>
        <v>1032</v>
      </c>
      <c r="H14" s="100">
        <f>VLOOKUP(C14,'Dobles Mixtos'!$B$5:$K$75,10,0)</f>
        <v>1105</v>
      </c>
      <c r="I14" s="97">
        <f>VLOOKUP(C14,Equipos!$B$5:$K$77,10,0)</f>
        <v>1186</v>
      </c>
      <c r="J14" s="98">
        <f t="shared" si="0"/>
        <v>4324</v>
      </c>
      <c r="K14" s="141">
        <f t="shared" si="1"/>
        <v>180.16666666666666</v>
      </c>
    </row>
    <row r="15" spans="1:11" ht="12.75">
      <c r="A15" t="e">
        <f>CONCATENATE(C15," ",#REF!)</f>
        <v>#REF!</v>
      </c>
      <c r="B15" s="98">
        <v>9</v>
      </c>
      <c r="C15" s="118" t="s">
        <v>68</v>
      </c>
      <c r="D15" s="110" t="s">
        <v>144</v>
      </c>
      <c r="E15" s="127" t="s">
        <v>67</v>
      </c>
      <c r="F15" s="135">
        <f>VLOOKUP(C15,individual!$B$6:$K$45,10,0)</f>
        <v>1085</v>
      </c>
      <c r="G15" s="97">
        <f>VLOOKUP(C15,Dobles!$B$6:$K$46,10,0)</f>
        <v>1148</v>
      </c>
      <c r="H15" s="100">
        <f>VLOOKUP(C15,'Dobles Mixtos'!$B$5:$K$75,10,0)</f>
        <v>1057</v>
      </c>
      <c r="I15" s="97">
        <f>VLOOKUP(C15,Equipos!$B$5:$K$77,10,0)</f>
        <v>998</v>
      </c>
      <c r="J15" s="98">
        <f t="shared" si="0"/>
        <v>4288</v>
      </c>
      <c r="K15" s="141">
        <f t="shared" si="1"/>
        <v>178.66666666666666</v>
      </c>
    </row>
    <row r="16" spans="1:11" ht="12.75">
      <c r="A16" t="e">
        <f>CONCATENATE(C16," ",#REF!)</f>
        <v>#REF!</v>
      </c>
      <c r="B16" s="98">
        <v>10</v>
      </c>
      <c r="C16" s="118" t="s">
        <v>94</v>
      </c>
      <c r="D16" s="110" t="s">
        <v>137</v>
      </c>
      <c r="E16" s="127" t="s">
        <v>72</v>
      </c>
      <c r="F16" s="135">
        <f>VLOOKUP(C16,individual!$B$6:$K$45,10,0)</f>
        <v>1072</v>
      </c>
      <c r="G16" s="97">
        <f>VLOOKUP(C16,Dobles!$B$6:$K$46,10,0)</f>
        <v>1036</v>
      </c>
      <c r="H16" s="100">
        <f>VLOOKUP(C16,'Dobles Mixtos'!$B$5:$K$75,10,0)</f>
        <v>1022</v>
      </c>
      <c r="I16" s="97">
        <f>VLOOKUP(C16,Equipos!$B$5:$K$77,10,0)</f>
        <v>1112</v>
      </c>
      <c r="J16" s="98">
        <f t="shared" si="0"/>
        <v>4242</v>
      </c>
      <c r="K16" s="141">
        <f t="shared" si="1"/>
        <v>176.75</v>
      </c>
    </row>
    <row r="17" spans="1:11" ht="12.75">
      <c r="A17" t="e">
        <f>CONCATENATE(C17," ",#REF!)</f>
        <v>#REF!</v>
      </c>
      <c r="B17" s="98">
        <v>11</v>
      </c>
      <c r="C17" s="118" t="s">
        <v>62</v>
      </c>
      <c r="D17" s="110" t="s">
        <v>138</v>
      </c>
      <c r="E17" s="127" t="s">
        <v>59</v>
      </c>
      <c r="F17" s="135">
        <f>VLOOKUP(C17,individual!$B$6:$K$45,10,0)</f>
        <v>1013</v>
      </c>
      <c r="G17" s="97">
        <f>VLOOKUP(C17,Dobles!$B$6:$K$46,10,0)</f>
        <v>1052</v>
      </c>
      <c r="H17" s="100">
        <f>VLOOKUP(C17,'Dobles Mixtos'!$B$5:$K$75,10,0)</f>
        <v>1095</v>
      </c>
      <c r="I17" s="97">
        <f>VLOOKUP(C17,Equipos!$B$5:$K$77,10,0)</f>
        <v>1060</v>
      </c>
      <c r="J17" s="98">
        <f t="shared" si="0"/>
        <v>4220</v>
      </c>
      <c r="K17" s="141">
        <f t="shared" si="1"/>
        <v>175.83333333333334</v>
      </c>
    </row>
    <row r="18" spans="1:11" ht="12.75">
      <c r="A18" t="e">
        <f>CONCATENATE(C18," ",#REF!)</f>
        <v>#REF!</v>
      </c>
      <c r="B18" s="98">
        <v>12</v>
      </c>
      <c r="C18" s="118" t="s">
        <v>90</v>
      </c>
      <c r="D18" s="110" t="s">
        <v>139</v>
      </c>
      <c r="E18" s="127" t="s">
        <v>66</v>
      </c>
      <c r="F18" s="135">
        <f>VLOOKUP(C18,individual!$B$6:$K$45,10,0)</f>
        <v>1017</v>
      </c>
      <c r="G18" s="97">
        <f>VLOOKUP(C18,Dobles!$B$6:$K$46,10,0)</f>
        <v>1081</v>
      </c>
      <c r="H18" s="100">
        <f>VLOOKUP(C18,'Dobles Mixtos'!$B$5:$K$75,10,0)</f>
        <v>1107</v>
      </c>
      <c r="I18" s="97">
        <f>VLOOKUP(C18,Equipos!$B$5:$K$77,10,0)</f>
        <v>996</v>
      </c>
      <c r="J18" s="98">
        <f t="shared" si="0"/>
        <v>4201</v>
      </c>
      <c r="K18" s="141">
        <f t="shared" si="1"/>
        <v>175.04166666666666</v>
      </c>
    </row>
    <row r="19" spans="1:11" ht="12.75">
      <c r="A19" t="e">
        <f>CONCATENATE(C19," ",#REF!)</f>
        <v>#REF!</v>
      </c>
      <c r="B19" s="98">
        <v>13</v>
      </c>
      <c r="C19" s="119" t="s">
        <v>88</v>
      </c>
      <c r="D19" s="112" t="s">
        <v>137</v>
      </c>
      <c r="E19" s="128" t="s">
        <v>85</v>
      </c>
      <c r="F19" s="135">
        <f>VLOOKUP(C19,individual!$B$6:$K$45,10,0)</f>
        <v>1006</v>
      </c>
      <c r="G19" s="97">
        <f>VLOOKUP(C19,Dobles!$B$6:$K$46,10,0)</f>
        <v>1036</v>
      </c>
      <c r="H19" s="100">
        <f>VLOOKUP(C19,'Dobles Mixtos'!$B$5:$K$75,10,0)</f>
        <v>1082</v>
      </c>
      <c r="I19" s="97">
        <f>VLOOKUP(C19,Equipos!$B$5:$K$77,10,0)</f>
        <v>1072</v>
      </c>
      <c r="J19" s="98">
        <f t="shared" si="0"/>
        <v>4196</v>
      </c>
      <c r="K19" s="141">
        <f t="shared" si="1"/>
        <v>174.83333333333334</v>
      </c>
    </row>
    <row r="20" spans="1:11" ht="12.75">
      <c r="A20" t="e">
        <f>CONCATENATE(C20," ",#REF!)</f>
        <v>#REF!</v>
      </c>
      <c r="B20" s="98">
        <v>14</v>
      </c>
      <c r="C20" s="118" t="s">
        <v>147</v>
      </c>
      <c r="D20" s="110" t="s">
        <v>135</v>
      </c>
      <c r="E20" s="127" t="s">
        <v>74</v>
      </c>
      <c r="F20" s="135">
        <f>VLOOKUP(C20,individual!$B$6:$K$45,10,0)</f>
        <v>1008</v>
      </c>
      <c r="G20" s="271">
        <f>VLOOKUP(C20,Dobles!$B$6:$K$46,10,0)</f>
        <v>1041</v>
      </c>
      <c r="H20" s="100">
        <f>VLOOKUP(C20,'Dobles Mixtos'!$B$5:$K$75,10,0)</f>
        <v>1059</v>
      </c>
      <c r="I20" s="97">
        <f>VLOOKUP(C20,Equipos!$B$5:$K$77,10,0)</f>
        <v>1066</v>
      </c>
      <c r="J20" s="98">
        <f t="shared" si="0"/>
        <v>4174</v>
      </c>
      <c r="K20" s="141">
        <f t="shared" si="1"/>
        <v>173.91666666666666</v>
      </c>
    </row>
    <row r="21" spans="1:11" ht="12.75">
      <c r="A21" t="e">
        <f>CONCATENATE(C21," ",#REF!)</f>
        <v>#REF!</v>
      </c>
      <c r="B21" s="98">
        <v>15</v>
      </c>
      <c r="C21" s="118" t="s">
        <v>63</v>
      </c>
      <c r="D21" s="110" t="s">
        <v>138</v>
      </c>
      <c r="E21" s="127" t="s">
        <v>64</v>
      </c>
      <c r="F21" s="135">
        <f>VLOOKUP(C21,individual!$B$6:$K$45,10,0)</f>
        <v>1040</v>
      </c>
      <c r="G21" s="97">
        <f>VLOOKUP(C21,Dobles!$B$6:$K$46,10,0)</f>
        <v>1044</v>
      </c>
      <c r="H21" s="100">
        <f>VLOOKUP(C21,'Dobles Mixtos'!$B$5:$K$75,10,0)</f>
        <v>1036</v>
      </c>
      <c r="I21" s="97">
        <f>VLOOKUP(C21,Equipos!$B$5:$K$77,10,0)</f>
        <v>1002</v>
      </c>
      <c r="J21" s="98">
        <f t="shared" si="0"/>
        <v>4122</v>
      </c>
      <c r="K21" s="141">
        <f t="shared" si="1"/>
        <v>171.75</v>
      </c>
    </row>
    <row r="22" spans="1:11" ht="12.75">
      <c r="A22" t="e">
        <f>CONCATENATE(C22," ",#REF!)</f>
        <v>#REF!</v>
      </c>
      <c r="B22" s="98">
        <v>16</v>
      </c>
      <c r="C22" s="118" t="s">
        <v>177</v>
      </c>
      <c r="D22" s="110" t="s">
        <v>136</v>
      </c>
      <c r="E22" s="127" t="s">
        <v>184</v>
      </c>
      <c r="F22" s="135">
        <f>VLOOKUP(C22,individual!$B$6:$K$45,10,0)</f>
        <v>881</v>
      </c>
      <c r="G22" s="156">
        <f>VLOOKUP(C22,Dobles!$B$6:$K$46,10,0)</f>
        <v>1020</v>
      </c>
      <c r="H22" s="98">
        <f>VLOOKUP(C22,'Dobles Mixtos'!$B$5:$K$75,10,0)</f>
        <v>1058</v>
      </c>
      <c r="I22" s="156">
        <f>VLOOKUP(C22,Equipos!$B$5:$K$77,10,0)</f>
        <v>1163</v>
      </c>
      <c r="J22" s="98">
        <f t="shared" si="0"/>
        <v>4122</v>
      </c>
      <c r="K22" s="159">
        <f t="shared" si="1"/>
        <v>171.75</v>
      </c>
    </row>
    <row r="23" spans="1:11" ht="12.75">
      <c r="A23" t="e">
        <f>CONCATENATE(C23," ",#REF!)</f>
        <v>#REF!</v>
      </c>
      <c r="B23" s="98">
        <v>17</v>
      </c>
      <c r="C23" s="118" t="s">
        <v>83</v>
      </c>
      <c r="D23" s="110" t="s">
        <v>138</v>
      </c>
      <c r="E23" s="127" t="s">
        <v>84</v>
      </c>
      <c r="F23" s="135">
        <f>VLOOKUP(C23,individual!$B$6:$K$45,10,0)</f>
        <v>1013</v>
      </c>
      <c r="G23" s="97">
        <f>VLOOKUP(C23,Dobles!$B$6:$K$46,10,0)</f>
        <v>994</v>
      </c>
      <c r="H23" s="100">
        <f>VLOOKUP(C23,'Dobles Mixtos'!$B$5:$K$75,10,0)</f>
        <v>1054</v>
      </c>
      <c r="I23" s="97">
        <f>VLOOKUP(C23,Equipos!$B$5:$K$77,10,0)</f>
        <v>1032</v>
      </c>
      <c r="J23" s="98">
        <f t="shared" si="0"/>
        <v>4093</v>
      </c>
      <c r="K23" s="141">
        <f t="shared" si="1"/>
        <v>170.54166666666666</v>
      </c>
    </row>
    <row r="24" spans="1:11" ht="12.75">
      <c r="A24" t="e">
        <f>CONCATENATE(C24," ",#REF!)</f>
        <v>#REF!</v>
      </c>
      <c r="B24" s="98">
        <v>18</v>
      </c>
      <c r="C24" s="118" t="s">
        <v>86</v>
      </c>
      <c r="D24" s="110" t="s">
        <v>137</v>
      </c>
      <c r="E24" s="127" t="s">
        <v>85</v>
      </c>
      <c r="F24" s="135">
        <f>VLOOKUP(C24,individual!$B$6:$K$45,10,0)</f>
        <v>1063</v>
      </c>
      <c r="G24" s="97">
        <f>VLOOKUP(C24,Dobles!$B$6:$K$46,10,0)</f>
        <v>985</v>
      </c>
      <c r="H24" s="100">
        <f>VLOOKUP(C24,'Dobles Mixtos'!$B$5:$K$75,10,0)</f>
        <v>924</v>
      </c>
      <c r="I24" s="97">
        <f>VLOOKUP(C24,Equipos!$B$5:$K$77,10,0)</f>
        <v>1034</v>
      </c>
      <c r="J24" s="144">
        <f t="shared" si="0"/>
        <v>4006</v>
      </c>
      <c r="K24" s="141">
        <f t="shared" si="1"/>
        <v>166.91666666666666</v>
      </c>
    </row>
    <row r="25" spans="1:11" ht="12.75">
      <c r="A25" t="e">
        <f>CONCATENATE(C25," ",#REF!)</f>
        <v>#REF!</v>
      </c>
      <c r="B25" s="98">
        <v>19</v>
      </c>
      <c r="C25" s="118" t="s">
        <v>92</v>
      </c>
      <c r="D25" s="110" t="s">
        <v>142</v>
      </c>
      <c r="E25" s="127" t="s">
        <v>164</v>
      </c>
      <c r="F25" s="135">
        <f>VLOOKUP(C25,individual!$B$6:$K$45,10,0)</f>
        <v>1014</v>
      </c>
      <c r="G25" s="97">
        <f>VLOOKUP(C25,Dobles!$B$6:$K$46,10,0)</f>
        <v>1027</v>
      </c>
      <c r="H25" s="100">
        <f>VLOOKUP(C25,'Dobles Mixtos'!$B$5:$K$75,10,0)</f>
        <v>954</v>
      </c>
      <c r="I25" s="97">
        <f>VLOOKUP(C25,Equipos!$B$5:$K$77,10,0)</f>
        <v>982</v>
      </c>
      <c r="J25" s="98">
        <f t="shared" si="0"/>
        <v>3977</v>
      </c>
      <c r="K25" s="141">
        <f t="shared" si="1"/>
        <v>165.70833333333334</v>
      </c>
    </row>
    <row r="26" spans="1:11" ht="12.75">
      <c r="A26" t="e">
        <f>CONCATENATE(C26," ",#REF!)</f>
        <v>#REF!</v>
      </c>
      <c r="B26" s="98">
        <v>20</v>
      </c>
      <c r="C26" s="118" t="s">
        <v>87</v>
      </c>
      <c r="D26" s="110" t="s">
        <v>138</v>
      </c>
      <c r="E26" s="127" t="s">
        <v>84</v>
      </c>
      <c r="F26" s="135">
        <f>VLOOKUP(C26,individual!$B$6:$K$45,10,0)</f>
        <v>969</v>
      </c>
      <c r="G26" s="156">
        <f>VLOOKUP(C26,Dobles!$B$6:$K$46,10,0)</f>
        <v>1032</v>
      </c>
      <c r="H26" s="98">
        <f>VLOOKUP(C26,'Dobles Mixtos'!$B$5:$K$75,10,0)</f>
        <v>1004</v>
      </c>
      <c r="I26" s="156">
        <f>VLOOKUP(C26,Equipos!$B$5:$K$77,10,0)</f>
        <v>970</v>
      </c>
      <c r="J26" s="98">
        <f t="shared" si="0"/>
        <v>3975</v>
      </c>
      <c r="K26" s="159">
        <f t="shared" si="1"/>
        <v>165.625</v>
      </c>
    </row>
    <row r="27" spans="1:11" ht="12.75">
      <c r="A27" t="e">
        <f>CONCATENATE(C27," ",#REF!)</f>
        <v>#REF!</v>
      </c>
      <c r="B27" s="98">
        <v>21</v>
      </c>
      <c r="C27" s="118" t="s">
        <v>97</v>
      </c>
      <c r="D27" s="110" t="s">
        <v>137</v>
      </c>
      <c r="E27" s="127" t="s">
        <v>72</v>
      </c>
      <c r="F27" s="135">
        <f>VLOOKUP(C27,individual!$B$6:$K$45,10,0)</f>
        <v>993</v>
      </c>
      <c r="G27" s="97">
        <f>VLOOKUP(C27,Dobles!$B$6:$K$46,10,0)</f>
        <v>981</v>
      </c>
      <c r="H27" s="100">
        <f>VLOOKUP(C27,'Dobles Mixtos'!$B$5:$K$75,10,0)</f>
        <v>1027</v>
      </c>
      <c r="I27" s="97">
        <f>VLOOKUP(C27,Equipos!$B$5:$K$77,10,0)</f>
        <v>940</v>
      </c>
      <c r="J27" s="98">
        <f t="shared" si="0"/>
        <v>3941</v>
      </c>
      <c r="K27" s="141">
        <f t="shared" si="1"/>
        <v>164.20833333333334</v>
      </c>
    </row>
    <row r="28" spans="1:11" ht="12.75">
      <c r="A28" t="e">
        <f>CONCATENATE(C28," ",#REF!)</f>
        <v>#REF!</v>
      </c>
      <c r="B28" s="98">
        <v>22</v>
      </c>
      <c r="C28" s="118" t="s">
        <v>93</v>
      </c>
      <c r="D28" s="110" t="s">
        <v>139</v>
      </c>
      <c r="E28" s="127" t="s">
        <v>66</v>
      </c>
      <c r="F28" s="135">
        <f>VLOOKUP(C28,individual!$B$6:$K$45,10,0)</f>
        <v>1025</v>
      </c>
      <c r="G28" s="97">
        <f>VLOOKUP(C28,Dobles!$B$6:$K$46,10,0)</f>
        <v>941</v>
      </c>
      <c r="H28" s="100">
        <f>VLOOKUP(C28,'Dobles Mixtos'!$B$5:$K$75,10,0)</f>
        <v>1005</v>
      </c>
      <c r="I28" s="97">
        <f>VLOOKUP(C28,Equipos!$B$5:$K$77,10,0)</f>
        <v>957</v>
      </c>
      <c r="J28" s="98">
        <f t="shared" si="0"/>
        <v>3928</v>
      </c>
      <c r="K28" s="141">
        <f t="shared" si="1"/>
        <v>163.66666666666666</v>
      </c>
    </row>
    <row r="29" spans="1:11" ht="12.75">
      <c r="A29" t="e">
        <f>CONCATENATE(C29," ",#REF!)</f>
        <v>#REF!</v>
      </c>
      <c r="B29" s="98">
        <v>23</v>
      </c>
      <c r="C29" s="118" t="s">
        <v>98</v>
      </c>
      <c r="D29" s="110" t="s">
        <v>135</v>
      </c>
      <c r="E29" s="127" t="s">
        <v>74</v>
      </c>
      <c r="F29" s="135">
        <f>VLOOKUP(C29,individual!$B$6:$K$45,10,0)</f>
        <v>1020</v>
      </c>
      <c r="G29" s="97">
        <f>VLOOKUP(C29,Dobles!$B$6:$K$46,10,0)</f>
        <v>941</v>
      </c>
      <c r="H29" s="100">
        <f>VLOOKUP(C29,'Dobles Mixtos'!$B$5:$K$75,10,0)</f>
        <v>952</v>
      </c>
      <c r="I29" s="97">
        <f>VLOOKUP(C29,Equipos!$B$5:$K$77,10,0)</f>
        <v>949</v>
      </c>
      <c r="J29" s="98">
        <f t="shared" si="0"/>
        <v>3862</v>
      </c>
      <c r="K29" s="141">
        <f t="shared" si="1"/>
        <v>160.91666666666666</v>
      </c>
    </row>
    <row r="30" spans="1:11" ht="12.75">
      <c r="A30" t="e">
        <f>CONCATENATE(C30," ",#REF!)</f>
        <v>#REF!</v>
      </c>
      <c r="B30" s="98">
        <v>24</v>
      </c>
      <c r="C30" s="118" t="s">
        <v>100</v>
      </c>
      <c r="D30" s="110" t="s">
        <v>141</v>
      </c>
      <c r="E30" s="127" t="s">
        <v>91</v>
      </c>
      <c r="F30" s="135">
        <f>VLOOKUP(C30,individual!$B$6:$K$45,10,0)</f>
        <v>993</v>
      </c>
      <c r="G30" s="97">
        <f>VLOOKUP(C30,Dobles!$B$6:$K$46,10,0)</f>
        <v>940</v>
      </c>
      <c r="H30" s="100">
        <f>VLOOKUP(C30,'Dobles Mixtos'!$B$5:$K$75,10,0)</f>
        <v>1004</v>
      </c>
      <c r="I30" s="97">
        <f>VLOOKUP(C30,Equipos!$B$5:$K$77,10,0)</f>
        <v>911</v>
      </c>
      <c r="J30" s="98">
        <f t="shared" si="0"/>
        <v>3848</v>
      </c>
      <c r="K30" s="141">
        <f t="shared" si="1"/>
        <v>160.33333333333334</v>
      </c>
    </row>
    <row r="31" spans="1:11" ht="12.75">
      <c r="A31" t="e">
        <f>CONCATENATE(C31," ",#REF!)</f>
        <v>#REF!</v>
      </c>
      <c r="B31" s="98">
        <v>25</v>
      </c>
      <c r="C31" s="118" t="s">
        <v>89</v>
      </c>
      <c r="D31" s="110" t="s">
        <v>141</v>
      </c>
      <c r="E31" s="127" t="s">
        <v>91</v>
      </c>
      <c r="F31" s="135">
        <f>VLOOKUP(C31,individual!$B$6:$K$45,10,0)</f>
        <v>974</v>
      </c>
      <c r="G31" s="146">
        <f>VLOOKUP(C31,Dobles!$B$6:$K$46,10,0)</f>
        <v>946</v>
      </c>
      <c r="H31" s="55">
        <f>VLOOKUP(C31,'Dobles Mixtos'!$B$5:$K$75,10,0)</f>
        <v>967</v>
      </c>
      <c r="I31" s="146">
        <f>VLOOKUP(C31,Equipos!$B$5:$K$77,10,0)</f>
        <v>960</v>
      </c>
      <c r="J31" s="145">
        <f t="shared" si="0"/>
        <v>3847</v>
      </c>
      <c r="K31" s="142">
        <f t="shared" si="1"/>
        <v>160.29166666666666</v>
      </c>
    </row>
    <row r="32" spans="1:11" ht="12.75">
      <c r="A32" t="e">
        <f>CONCATENATE(C32," ",#REF!)</f>
        <v>#REF!</v>
      </c>
      <c r="B32" s="98">
        <v>26</v>
      </c>
      <c r="C32" s="118" t="s">
        <v>76</v>
      </c>
      <c r="D32" s="110" t="s">
        <v>136</v>
      </c>
      <c r="E32" s="127" t="s">
        <v>77</v>
      </c>
      <c r="F32" s="135">
        <f>VLOOKUP(C32,individual!$B$6:$K$45,10,0)</f>
        <v>970</v>
      </c>
      <c r="G32" s="148">
        <f>VLOOKUP(C32,Dobles!$B$6:$K$46,10,0)</f>
        <v>954</v>
      </c>
      <c r="H32" s="135">
        <f>VLOOKUP(C32,'Dobles Mixtos'!$B$5:$K$75,10,0)</f>
        <v>969</v>
      </c>
      <c r="I32" s="148">
        <f>VLOOKUP(C32,Equipos!$B$5:$K$77,10,0)</f>
        <v>942</v>
      </c>
      <c r="J32" s="110">
        <f t="shared" si="0"/>
        <v>3835</v>
      </c>
      <c r="K32" s="143">
        <f t="shared" si="1"/>
        <v>159.79166666666666</v>
      </c>
    </row>
    <row r="33" spans="2:11" ht="12.75">
      <c r="B33" s="98">
        <v>27</v>
      </c>
      <c r="C33" s="118" t="s">
        <v>55</v>
      </c>
      <c r="D33" s="110" t="s">
        <v>138</v>
      </c>
      <c r="E33" s="127" t="s">
        <v>58</v>
      </c>
      <c r="F33" s="135">
        <f>VLOOKUP(C33,individual!$B$6:$K$45,10,0)</f>
        <v>972</v>
      </c>
      <c r="G33" s="148">
        <f>VLOOKUP(C33,Dobles!$B$6:$K$46,10,0)</f>
        <v>968</v>
      </c>
      <c r="H33" s="135">
        <f>VLOOKUP(C33,'Dobles Mixtos'!$B$5:$K$75,10,0)</f>
        <v>947</v>
      </c>
      <c r="I33" s="148">
        <f>VLOOKUP(C33,Equipos!$B$5:$K$77,10,0)</f>
        <v>930</v>
      </c>
      <c r="J33" s="110">
        <f t="shared" si="0"/>
        <v>3817</v>
      </c>
      <c r="K33" s="143">
        <f t="shared" si="1"/>
        <v>159.04166666666666</v>
      </c>
    </row>
    <row r="34" spans="2:11" ht="12.75">
      <c r="B34" s="98">
        <v>28</v>
      </c>
      <c r="C34" s="118" t="s">
        <v>61</v>
      </c>
      <c r="D34" s="110" t="s">
        <v>138</v>
      </c>
      <c r="E34" s="127" t="s">
        <v>58</v>
      </c>
      <c r="F34" s="135">
        <f>VLOOKUP(C34,individual!$B$6:$K$45,10,0)</f>
        <v>997</v>
      </c>
      <c r="G34" s="148">
        <f>VLOOKUP(C34,Dobles!$B$6:$K$46,10,0)</f>
        <v>902</v>
      </c>
      <c r="H34" s="135">
        <f>VLOOKUP(C34,'Dobles Mixtos'!$B$5:$K$75,10,0)</f>
        <v>917</v>
      </c>
      <c r="I34" s="148">
        <f>VLOOKUP(C34,Equipos!$B$5:$K$77,10,0)</f>
        <v>989</v>
      </c>
      <c r="J34" s="110">
        <f t="shared" si="0"/>
        <v>3805</v>
      </c>
      <c r="K34" s="143">
        <f t="shared" si="1"/>
        <v>158.54166666666666</v>
      </c>
    </row>
    <row r="35" spans="2:11" ht="12.75">
      <c r="B35" s="98">
        <v>29</v>
      </c>
      <c r="C35" s="118" t="s">
        <v>99</v>
      </c>
      <c r="D35" s="110" t="s">
        <v>140</v>
      </c>
      <c r="E35" s="127" t="s">
        <v>73</v>
      </c>
      <c r="F35" s="135">
        <f>VLOOKUP(C35,individual!$B$6:$K$45,10,0)</f>
        <v>853</v>
      </c>
      <c r="G35" s="127">
        <f>VLOOKUP(C35,Dobles!$B$6:$K$46,10,0)</f>
        <v>975</v>
      </c>
      <c r="H35" s="110">
        <f>VLOOKUP(C35,'Dobles Mixtos'!$B$5:$K$75,10,0)</f>
        <v>938</v>
      </c>
      <c r="I35" s="127">
        <f>VLOOKUP(C35,Equipos!$B$5:$K$77,10,0)</f>
        <v>950</v>
      </c>
      <c r="J35" s="110">
        <f t="shared" si="0"/>
        <v>3716</v>
      </c>
      <c r="K35" s="149">
        <f t="shared" si="1"/>
        <v>154.83333333333334</v>
      </c>
    </row>
    <row r="36" spans="2:11" ht="12.75">
      <c r="B36" s="98">
        <v>30</v>
      </c>
      <c r="C36" s="118" t="s">
        <v>78</v>
      </c>
      <c r="D36" s="110" t="s">
        <v>138</v>
      </c>
      <c r="E36" s="127" t="s">
        <v>171</v>
      </c>
      <c r="F36" s="135">
        <f>VLOOKUP(C36,individual!$B$6:$K$45,10,0)</f>
        <v>836</v>
      </c>
      <c r="G36" s="127">
        <f>VLOOKUP(C36,Dobles!$B$6:$K$46,10,0)</f>
        <v>916</v>
      </c>
      <c r="H36" s="110">
        <f>VLOOKUP(C36,'Dobles Mixtos'!$B$5:$K$75,10,0)</f>
        <v>980</v>
      </c>
      <c r="I36" s="127">
        <f>VLOOKUP(C36,Equipos!$B$5:$K$77,10,0)</f>
        <v>930</v>
      </c>
      <c r="J36" s="110">
        <f t="shared" si="0"/>
        <v>3662</v>
      </c>
      <c r="K36" s="149">
        <f t="shared" si="1"/>
        <v>152.58333333333334</v>
      </c>
    </row>
    <row r="37" spans="2:11" ht="12.75">
      <c r="B37" s="98">
        <v>31</v>
      </c>
      <c r="C37" s="118" t="s">
        <v>56</v>
      </c>
      <c r="D37" s="110" t="s">
        <v>138</v>
      </c>
      <c r="E37" s="127" t="s">
        <v>59</v>
      </c>
      <c r="F37" s="135">
        <f>VLOOKUP(C37,individual!$B$6:$K$45,10,0)</f>
        <v>956</v>
      </c>
      <c r="G37" s="127">
        <f>VLOOKUP(C37,Dobles!$B$6:$K$46,10,0)</f>
        <v>901</v>
      </c>
      <c r="H37" s="110">
        <f>VLOOKUP(C37,'Dobles Mixtos'!$B$5:$K$75,10,0)</f>
        <v>871</v>
      </c>
      <c r="I37" s="127">
        <f>VLOOKUP(C37,Equipos!$B$5:$K$77,10,0)</f>
        <v>931</v>
      </c>
      <c r="J37" s="110">
        <f t="shared" si="0"/>
        <v>3659</v>
      </c>
      <c r="K37" s="149">
        <f t="shared" si="1"/>
        <v>152.45833333333334</v>
      </c>
    </row>
    <row r="38" spans="2:11" ht="12.75">
      <c r="B38" s="98">
        <v>32</v>
      </c>
      <c r="C38" s="118" t="s">
        <v>80</v>
      </c>
      <c r="D38" s="110" t="s">
        <v>136</v>
      </c>
      <c r="E38" s="127" t="s">
        <v>77</v>
      </c>
      <c r="F38" s="135">
        <f>VLOOKUP(C38,individual!$B$6:$K$45,10,0)</f>
        <v>915</v>
      </c>
      <c r="G38" s="127">
        <f>VLOOKUP(C38,Dobles!$B$6:$K$46,10,0)</f>
        <v>861</v>
      </c>
      <c r="H38" s="110">
        <f>VLOOKUP(C38,'Dobles Mixtos'!$B$5:$K$75,10,0)</f>
        <v>997</v>
      </c>
      <c r="I38" s="127">
        <f>VLOOKUP(C38,Equipos!$B$5:$K$77,10,0)</f>
        <v>849</v>
      </c>
      <c r="J38" s="110">
        <f t="shared" si="0"/>
        <v>3622</v>
      </c>
      <c r="K38" s="149">
        <f t="shared" si="1"/>
        <v>150.91666666666666</v>
      </c>
    </row>
    <row r="39" spans="2:11" ht="12.75">
      <c r="B39" s="98">
        <v>33</v>
      </c>
      <c r="C39" s="118" t="s">
        <v>81</v>
      </c>
      <c r="D39" s="110" t="s">
        <v>138</v>
      </c>
      <c r="E39" s="127" t="s">
        <v>171</v>
      </c>
      <c r="F39" s="135">
        <f>VLOOKUP(C39,individual!$B$6:$K$45,10,0)</f>
        <v>805</v>
      </c>
      <c r="G39" s="127">
        <f>VLOOKUP(C39,Dobles!$B$6:$K$46,10,0)</f>
        <v>811</v>
      </c>
      <c r="H39" s="110">
        <f>VLOOKUP(C39,'Dobles Mixtos'!$B$5:$K$75,10,0)</f>
        <v>1019</v>
      </c>
      <c r="I39" s="127">
        <f>VLOOKUP(C39,Equipos!$B$5:$K$77,10,0)</f>
        <v>884</v>
      </c>
      <c r="J39" s="110">
        <f t="shared" si="0"/>
        <v>3519</v>
      </c>
      <c r="K39" s="149">
        <f t="shared" si="1"/>
        <v>146.625</v>
      </c>
    </row>
    <row r="40" spans="2:11" ht="13.5" thickBot="1">
      <c r="B40" s="99">
        <v>34</v>
      </c>
      <c r="C40" s="126" t="s">
        <v>65</v>
      </c>
      <c r="D40" s="111" t="s">
        <v>138</v>
      </c>
      <c r="E40" s="129" t="s">
        <v>66</v>
      </c>
      <c r="F40" s="57">
        <f>VLOOKUP(C40,individual!$B$6:$K$45,10,0)</f>
        <v>782</v>
      </c>
      <c r="G40" s="129">
        <f>VLOOKUP(C40,Dobles!$B$6:$K$46,10,0)</f>
        <v>798</v>
      </c>
      <c r="H40" s="111">
        <f>VLOOKUP(C40,'Dobles Mixtos'!$B$5:$K$75,10,0)</f>
        <v>939</v>
      </c>
      <c r="I40" s="129">
        <f>VLOOKUP(C40,Equipos!$B$5:$K$77,10,0)</f>
        <v>888</v>
      </c>
      <c r="J40" s="111">
        <f t="shared" si="0"/>
        <v>3407</v>
      </c>
      <c r="K40" s="150">
        <f t="shared" si="1"/>
        <v>141.95833333333334</v>
      </c>
    </row>
    <row r="41" ht="13.5" thickBot="1"/>
    <row r="42" spans="1:11" ht="13.5" thickBot="1">
      <c r="A42" s="326"/>
      <c r="B42" s="326"/>
      <c r="C42" s="327" t="s">
        <v>133</v>
      </c>
      <c r="D42" s="327" t="s">
        <v>143</v>
      </c>
      <c r="E42" s="328" t="s">
        <v>75</v>
      </c>
      <c r="F42" s="329">
        <f>VLOOKUP(C42,individual!$B$6:$K$45,10,0)</f>
        <v>1074</v>
      </c>
      <c r="G42" s="330">
        <f>VLOOKUP(C42,Dobles!$B$6:$K$46,10,0)</f>
        <v>1084</v>
      </c>
      <c r="H42" s="327">
        <f>VLOOKUP(C42,'Dobles Mixtos'!$B$5:$K$80,10,0)</f>
        <v>983</v>
      </c>
      <c r="I42" s="330">
        <f>VLOOKUP(C42,Equipos!$B$5:$K$77,10,0)</f>
        <v>1091</v>
      </c>
      <c r="J42" s="327">
        <f>SUM(F42:I42)</f>
        <v>4232</v>
      </c>
      <c r="K42" s="331">
        <f>J42/(COUNTA(F42:I42)*6)</f>
        <v>176.33333333333334</v>
      </c>
    </row>
    <row r="43" spans="2:11" ht="12.75">
      <c r="B43" s="17"/>
      <c r="C43" s="17"/>
      <c r="D43" s="17"/>
      <c r="F43" s="131"/>
      <c r="G43" s="131"/>
      <c r="H43" s="131"/>
      <c r="I43" s="131"/>
      <c r="J43" s="17"/>
      <c r="K43" s="29"/>
    </row>
    <row r="44" spans="2:11" ht="12.75">
      <c r="B44" s="17"/>
      <c r="C44" s="17"/>
      <c r="D44" s="17"/>
      <c r="F44" s="131"/>
      <c r="G44" s="131"/>
      <c r="H44" s="131"/>
      <c r="I44" s="131"/>
      <c r="J44" s="17"/>
      <c r="K44" s="29"/>
    </row>
    <row r="45" spans="2:11" ht="12.75">
      <c r="B45" s="17"/>
      <c r="C45" s="17"/>
      <c r="D45" s="17"/>
      <c r="F45" s="131"/>
      <c r="G45" s="131"/>
      <c r="H45" s="131"/>
      <c r="I45" s="131"/>
      <c r="J45" s="17"/>
      <c r="K45" s="29"/>
    </row>
    <row r="46" spans="2:11" ht="12.75">
      <c r="B46" s="17"/>
      <c r="C46" s="17"/>
      <c r="D46" s="17"/>
      <c r="F46" s="131"/>
      <c r="G46" s="131"/>
      <c r="H46" s="131"/>
      <c r="I46" s="131"/>
      <c r="J46" s="17"/>
      <c r="K46" s="29"/>
    </row>
    <row r="47" spans="2:11" ht="12.75">
      <c r="B47" s="17"/>
      <c r="C47" s="17"/>
      <c r="D47" s="17"/>
      <c r="F47" s="131"/>
      <c r="G47" s="131"/>
      <c r="H47" s="131"/>
      <c r="I47" s="131"/>
      <c r="J47" s="17"/>
      <c r="K47" s="29"/>
    </row>
    <row r="48" spans="2:11" ht="12.75">
      <c r="B48" s="17"/>
      <c r="C48" s="17"/>
      <c r="D48" s="17"/>
      <c r="F48" s="131"/>
      <c r="G48" s="131"/>
      <c r="H48" s="131"/>
      <c r="I48" s="131"/>
      <c r="J48" s="17"/>
      <c r="K48" s="29"/>
    </row>
    <row r="49" spans="2:11" ht="12.75">
      <c r="B49" s="17"/>
      <c r="C49" s="17"/>
      <c r="D49" s="17"/>
      <c r="F49" s="131"/>
      <c r="G49" s="131"/>
      <c r="H49" s="131"/>
      <c r="I49" s="131"/>
      <c r="J49" s="17"/>
      <c r="K49" s="29"/>
    </row>
    <row r="50" spans="2:11" ht="12.75">
      <c r="B50" s="17"/>
      <c r="C50" s="17"/>
      <c r="D50" s="17"/>
      <c r="F50" s="131"/>
      <c r="G50" s="131"/>
      <c r="H50" s="131"/>
      <c r="I50" s="131"/>
      <c r="J50" s="17"/>
      <c r="K50" s="29"/>
    </row>
    <row r="51" spans="2:11" ht="12.75">
      <c r="B51" s="17"/>
      <c r="C51" s="17"/>
      <c r="D51" s="17"/>
      <c r="F51" s="131"/>
      <c r="G51" s="131"/>
      <c r="H51" s="131"/>
      <c r="I51" s="131"/>
      <c r="J51" s="17"/>
      <c r="K51" s="29"/>
    </row>
    <row r="52" spans="2:11" ht="12.75">
      <c r="B52" s="17"/>
      <c r="C52" s="17"/>
      <c r="D52" s="17"/>
      <c r="F52" s="131"/>
      <c r="G52" s="131"/>
      <c r="H52" s="131"/>
      <c r="I52" s="131"/>
      <c r="J52" s="17"/>
      <c r="K52" s="29"/>
    </row>
    <row r="53" spans="2:11" ht="12.75">
      <c r="B53" s="17"/>
      <c r="C53" s="17"/>
      <c r="D53" s="17"/>
      <c r="F53" s="131"/>
      <c r="G53" s="131"/>
      <c r="H53" s="131"/>
      <c r="I53" s="131"/>
      <c r="J53" s="17"/>
      <c r="K53" s="29"/>
    </row>
    <row r="54" spans="2:11" ht="12.75">
      <c r="B54" s="17"/>
      <c r="C54" s="17"/>
      <c r="D54" s="17"/>
      <c r="F54" s="131"/>
      <c r="G54" s="131"/>
      <c r="H54" s="131"/>
      <c r="I54" s="131"/>
      <c r="J54" s="17"/>
      <c r="K54" s="29"/>
    </row>
    <row r="55" spans="2:11" ht="25.5">
      <c r="B55" s="348" t="s">
        <v>0</v>
      </c>
      <c r="C55" s="348"/>
      <c r="D55" s="348"/>
      <c r="E55" s="348"/>
      <c r="F55" s="348"/>
      <c r="G55" s="348"/>
      <c r="H55" s="348"/>
      <c r="I55" s="348"/>
      <c r="J55" s="348"/>
      <c r="K55" s="348"/>
    </row>
    <row r="56" spans="2:11" ht="18">
      <c r="B56" s="349" t="s">
        <v>165</v>
      </c>
      <c r="C56" s="349"/>
      <c r="D56" s="349"/>
      <c r="E56" s="349"/>
      <c r="F56" s="349"/>
      <c r="G56" s="349"/>
      <c r="H56" s="349"/>
      <c r="I56" s="349"/>
      <c r="J56" s="349"/>
      <c r="K56" s="349"/>
    </row>
    <row r="57" spans="2:11" ht="12.75">
      <c r="B57" s="350" t="s">
        <v>51</v>
      </c>
      <c r="C57" s="350"/>
      <c r="D57" s="350"/>
      <c r="E57" s="350"/>
      <c r="F57" s="350"/>
      <c r="G57" s="350"/>
      <c r="H57" s="350"/>
      <c r="I57" s="350"/>
      <c r="J57" s="350"/>
      <c r="K57" s="350"/>
    </row>
    <row r="58" spans="2:11" ht="12.75">
      <c r="B58" s="350" t="s">
        <v>159</v>
      </c>
      <c r="C58" s="350"/>
      <c r="D58" s="350"/>
      <c r="E58" s="350"/>
      <c r="F58" s="350"/>
      <c r="G58" s="350"/>
      <c r="H58" s="350"/>
      <c r="I58" s="350"/>
      <c r="J58" s="350"/>
      <c r="K58" s="350"/>
    </row>
    <row r="59" spans="2:7" ht="13.5" thickBot="1">
      <c r="B59" s="2"/>
      <c r="C59" s="2"/>
      <c r="D59" s="2"/>
      <c r="E59" s="1"/>
      <c r="F59" s="2"/>
      <c r="G59" s="2"/>
    </row>
    <row r="60" spans="2:11" ht="13.5" thickBot="1">
      <c r="B60" s="76" t="s">
        <v>4</v>
      </c>
      <c r="C60" s="105" t="s">
        <v>153</v>
      </c>
      <c r="D60" s="198" t="s">
        <v>146</v>
      </c>
      <c r="E60" s="105" t="s">
        <v>154</v>
      </c>
      <c r="F60" s="77" t="s">
        <v>173</v>
      </c>
      <c r="G60" s="79" t="s">
        <v>174</v>
      </c>
      <c r="H60" s="77" t="s">
        <v>175</v>
      </c>
      <c r="I60" s="78" t="s">
        <v>33</v>
      </c>
      <c r="J60" s="78" t="s">
        <v>14</v>
      </c>
      <c r="K60" s="79" t="s">
        <v>160</v>
      </c>
    </row>
    <row r="61" spans="2:11" ht="12.75">
      <c r="B61" s="82">
        <v>1</v>
      </c>
      <c r="C61" s="164" t="s">
        <v>126</v>
      </c>
      <c r="D61" s="164" t="s">
        <v>138</v>
      </c>
      <c r="E61" s="85" t="s">
        <v>84</v>
      </c>
      <c r="F61" s="56">
        <f>VLOOKUP(C61,individual!$B$50:$K$85,10,0)</f>
        <v>1231</v>
      </c>
      <c r="G61" s="203">
        <f>VLOOKUP(C61,Dobles!$B$50:$K$90,10,0)</f>
        <v>1213</v>
      </c>
      <c r="H61" s="56">
        <f>VLOOKUP(C61,'Dobles Mixtos'!$B$5:$K$75,10,0)</f>
        <v>1233</v>
      </c>
      <c r="I61" s="182">
        <f>VLOOKUP(C61,Equipos!$B$5:$K$77,10,0)</f>
        <v>1236</v>
      </c>
      <c r="J61" s="324">
        <f aca="true" t="shared" si="2" ref="J61:J94">SUM(F61:I61)</f>
        <v>4913</v>
      </c>
      <c r="K61" s="183">
        <f aca="true" t="shared" si="3" ref="K61:K94">J61/(COUNTA(F61:I61)*6)</f>
        <v>204.70833333333334</v>
      </c>
    </row>
    <row r="62" spans="2:11" ht="12.75">
      <c r="B62" s="83">
        <v>2</v>
      </c>
      <c r="C62" s="165" t="s">
        <v>102</v>
      </c>
      <c r="D62" s="165" t="s">
        <v>138</v>
      </c>
      <c r="E62" s="89" t="s">
        <v>58</v>
      </c>
      <c r="F62" s="135">
        <f>VLOOKUP(C62,individual!$B$50:$K$85,10,0)</f>
        <v>1327</v>
      </c>
      <c r="G62" s="214">
        <f>VLOOKUP(C62,Dobles!$B$50:$K$90,10,0)</f>
        <v>1170</v>
      </c>
      <c r="H62" s="135">
        <f>VLOOKUP(C62,'Dobles Mixtos'!$B$5:$K$75,10,0)</f>
        <v>1266</v>
      </c>
      <c r="I62" s="148">
        <f>VLOOKUP(C62,Equipos!$B$5:$K$77,10,0)</f>
        <v>1134</v>
      </c>
      <c r="J62" s="325">
        <f t="shared" si="2"/>
        <v>4897</v>
      </c>
      <c r="K62" s="143">
        <f t="shared" si="3"/>
        <v>204.04166666666666</v>
      </c>
    </row>
    <row r="63" spans="2:12" ht="12.75">
      <c r="B63" s="83">
        <v>3</v>
      </c>
      <c r="C63" s="165" t="s">
        <v>103</v>
      </c>
      <c r="D63" s="165" t="s">
        <v>138</v>
      </c>
      <c r="E63" s="89" t="s">
        <v>59</v>
      </c>
      <c r="F63" s="135">
        <f>VLOOKUP(C63,individual!$B$50:$K$85,10,0)</f>
        <v>1315</v>
      </c>
      <c r="G63" s="214">
        <f>VLOOKUP(C63,Dobles!$B$50:$K$90,10,0)</f>
        <v>1162</v>
      </c>
      <c r="H63" s="135">
        <f>VLOOKUP(C63,'Dobles Mixtos'!$B$5:$K$75,10,0)</f>
        <v>1210</v>
      </c>
      <c r="I63" s="148">
        <f>VLOOKUP(C63,Equipos!$B$5:$K$77,10,0)</f>
        <v>1176</v>
      </c>
      <c r="J63" s="325">
        <f t="shared" si="2"/>
        <v>4863</v>
      </c>
      <c r="K63" s="143">
        <f t="shared" si="3"/>
        <v>202.625</v>
      </c>
      <c r="L63" s="321"/>
    </row>
    <row r="64" spans="2:12" ht="12.75">
      <c r="B64" s="83">
        <v>4</v>
      </c>
      <c r="C64" s="165" t="s">
        <v>107</v>
      </c>
      <c r="D64" s="165" t="s">
        <v>138</v>
      </c>
      <c r="E64" s="89" t="s">
        <v>134</v>
      </c>
      <c r="F64" s="135">
        <f>VLOOKUP(C64,individual!$B$50:$K$85,10,0)</f>
        <v>1155</v>
      </c>
      <c r="G64" s="214">
        <f>VLOOKUP(C64,Dobles!$B$50:$K$90,10,0)</f>
        <v>1182</v>
      </c>
      <c r="H64" s="135">
        <f>VLOOKUP(C64,'Dobles Mixtos'!$B$5:$K$75,10,0)</f>
        <v>1267</v>
      </c>
      <c r="I64" s="148">
        <f>VLOOKUP(C64,Equipos!$B$5:$K$77,10,0)</f>
        <v>1240</v>
      </c>
      <c r="J64" s="325">
        <f t="shared" si="2"/>
        <v>4844</v>
      </c>
      <c r="K64" s="143">
        <f t="shared" si="3"/>
        <v>201.83333333333334</v>
      </c>
      <c r="L64" s="321"/>
    </row>
    <row r="65" spans="2:12" ht="12.75">
      <c r="B65" s="83">
        <v>5</v>
      </c>
      <c r="C65" s="165" t="s">
        <v>104</v>
      </c>
      <c r="D65" s="165" t="s">
        <v>136</v>
      </c>
      <c r="E65" s="89" t="s">
        <v>57</v>
      </c>
      <c r="F65" s="135">
        <f>VLOOKUP(C65,individual!$B$50:$K$85,10,0)</f>
        <v>1186</v>
      </c>
      <c r="G65" s="214">
        <f>VLOOKUP(C65,Dobles!$B$50:$K$90,10,0)</f>
        <v>1295</v>
      </c>
      <c r="H65" s="135">
        <f>VLOOKUP(C65,'Dobles Mixtos'!$B$5:$K$75,10,0)</f>
        <v>1173</v>
      </c>
      <c r="I65" s="148">
        <f>VLOOKUP(C65,Equipos!$B$5:$K$77,10,0)</f>
        <v>1130</v>
      </c>
      <c r="J65" s="325">
        <f t="shared" si="2"/>
        <v>4784</v>
      </c>
      <c r="K65" s="143">
        <f t="shared" si="3"/>
        <v>199.33333333333334</v>
      </c>
      <c r="L65" s="321"/>
    </row>
    <row r="66" spans="2:12" ht="12.75">
      <c r="B66" s="83">
        <v>6</v>
      </c>
      <c r="C66" s="165" t="s">
        <v>125</v>
      </c>
      <c r="D66" s="165" t="s">
        <v>136</v>
      </c>
      <c r="E66" s="89" t="s">
        <v>184</v>
      </c>
      <c r="F66" s="135">
        <f>VLOOKUP(C66,individual!$B$50:$K$85,10,0)</f>
        <v>1150</v>
      </c>
      <c r="G66" s="214">
        <f>VLOOKUP(C66,Dobles!$B$50:$K$90,10,0)</f>
        <v>1154</v>
      </c>
      <c r="H66" s="135">
        <f>VLOOKUP(C66,'Dobles Mixtos'!$B$5:$K$75,10,0)</f>
        <v>1192</v>
      </c>
      <c r="I66" s="148">
        <f>VLOOKUP(C66,Equipos!$B$5:$K$77,10,0)</f>
        <v>1258</v>
      </c>
      <c r="J66" s="325">
        <f t="shared" si="2"/>
        <v>4754</v>
      </c>
      <c r="K66" s="143">
        <f t="shared" si="3"/>
        <v>198.08333333333334</v>
      </c>
      <c r="L66" s="321"/>
    </row>
    <row r="67" spans="2:12" ht="12.75">
      <c r="B67" s="83">
        <v>7</v>
      </c>
      <c r="C67" s="165" t="s">
        <v>114</v>
      </c>
      <c r="D67" s="165" t="s">
        <v>140</v>
      </c>
      <c r="E67" s="89" t="s">
        <v>73</v>
      </c>
      <c r="F67" s="135">
        <f>VLOOKUP(C67,individual!$B$50:$K$85,10,0)</f>
        <v>1294</v>
      </c>
      <c r="G67" s="214">
        <f>VLOOKUP(C67,Dobles!$B$50:$K$90,10,0)</f>
        <v>1165</v>
      </c>
      <c r="H67" s="135">
        <f>VLOOKUP(C67,'Dobles Mixtos'!$B$5:$K$75,10,0)</f>
        <v>1156</v>
      </c>
      <c r="I67" s="148">
        <f>VLOOKUP(C67,Equipos!$B$5:$K$77,10,0)</f>
        <v>1121</v>
      </c>
      <c r="J67" s="325">
        <f t="shared" si="2"/>
        <v>4736</v>
      </c>
      <c r="K67" s="143">
        <f t="shared" si="3"/>
        <v>197.33333333333334</v>
      </c>
      <c r="L67" s="321"/>
    </row>
    <row r="68" spans="2:12" ht="12.75">
      <c r="B68" s="83">
        <v>8</v>
      </c>
      <c r="C68" s="165" t="s">
        <v>123</v>
      </c>
      <c r="D68" s="165" t="s">
        <v>138</v>
      </c>
      <c r="E68" s="89" t="s">
        <v>84</v>
      </c>
      <c r="F68" s="135">
        <f>VLOOKUP(C68,individual!$B$50:$K$85,10,0)</f>
        <v>1126</v>
      </c>
      <c r="G68" s="214">
        <f>VLOOKUP(C68,Dobles!$B$50:$K$90,10,0)</f>
        <v>1199</v>
      </c>
      <c r="H68" s="135">
        <f>VLOOKUP(C68,'Dobles Mixtos'!$B$5:$K$75,10,0)</f>
        <v>1164</v>
      </c>
      <c r="I68" s="148">
        <f>VLOOKUP(C68,Equipos!$B$5:$K$77,10,0)</f>
        <v>1226</v>
      </c>
      <c r="J68" s="325">
        <f t="shared" si="2"/>
        <v>4715</v>
      </c>
      <c r="K68" s="143">
        <f t="shared" si="3"/>
        <v>196.45833333333334</v>
      </c>
      <c r="L68" s="321"/>
    </row>
    <row r="69" spans="2:12" ht="12.75">
      <c r="B69" s="83">
        <v>9</v>
      </c>
      <c r="C69" s="165" t="s">
        <v>120</v>
      </c>
      <c r="D69" s="165" t="s">
        <v>136</v>
      </c>
      <c r="E69" s="89" t="s">
        <v>77</v>
      </c>
      <c r="F69" s="135">
        <f>VLOOKUP(C69,individual!$B$50:$K$85,10,0)</f>
        <v>1149</v>
      </c>
      <c r="G69" s="214">
        <f>VLOOKUP(C69,Dobles!$B$50:$K$90,10,0)</f>
        <v>1109</v>
      </c>
      <c r="H69" s="135">
        <f>VLOOKUP(C69,'Dobles Mixtos'!$B$5:$K$75,10,0)</f>
        <v>1255</v>
      </c>
      <c r="I69" s="148">
        <f>VLOOKUP(C69,Equipos!$B$5:$K$77,10,0)</f>
        <v>1183</v>
      </c>
      <c r="J69" s="325">
        <f t="shared" si="2"/>
        <v>4696</v>
      </c>
      <c r="K69" s="143">
        <f t="shared" si="3"/>
        <v>195.66666666666666</v>
      </c>
      <c r="L69" s="321"/>
    </row>
    <row r="70" spans="2:11" ht="12.75">
      <c r="B70" s="83">
        <v>10</v>
      </c>
      <c r="C70" s="165" t="s">
        <v>109</v>
      </c>
      <c r="D70" s="165" t="s">
        <v>144</v>
      </c>
      <c r="E70" s="89" t="s">
        <v>67</v>
      </c>
      <c r="F70" s="135">
        <f>VLOOKUP(C70,individual!$B$50:$K$85,10,0)</f>
        <v>1103</v>
      </c>
      <c r="G70" s="214">
        <f>VLOOKUP(C70,Dobles!$B$50:$K$90,10,0)</f>
        <v>1220</v>
      </c>
      <c r="H70" s="135">
        <f>VLOOKUP(C70,'Dobles Mixtos'!$B$5:$K$75,10,0)</f>
        <v>1199</v>
      </c>
      <c r="I70" s="148">
        <f>VLOOKUP(C70,Equipos!$B$5:$K$77,10,0)</f>
        <v>1169</v>
      </c>
      <c r="J70" s="325">
        <f t="shared" si="2"/>
        <v>4691</v>
      </c>
      <c r="K70" s="143">
        <f t="shared" si="3"/>
        <v>195.45833333333334</v>
      </c>
    </row>
    <row r="71" spans="2:11" ht="12.75">
      <c r="B71" s="83">
        <v>11</v>
      </c>
      <c r="C71" s="165" t="s">
        <v>111</v>
      </c>
      <c r="D71" s="165" t="s">
        <v>144</v>
      </c>
      <c r="E71" s="89" t="s">
        <v>67</v>
      </c>
      <c r="F71" s="135">
        <f>VLOOKUP(C71,individual!$B$50:$K$85,10,0)</f>
        <v>1067</v>
      </c>
      <c r="G71" s="214">
        <f>VLOOKUP(C71,Dobles!$B$50:$K$90,10,0)</f>
        <v>1193</v>
      </c>
      <c r="H71" s="135">
        <f>VLOOKUP(C71,'Dobles Mixtos'!$B$5:$K$75,10,0)</f>
        <v>1233</v>
      </c>
      <c r="I71" s="148">
        <f>VLOOKUP(C71,Equipos!$B$5:$K$77,10,0)</f>
        <v>1176</v>
      </c>
      <c r="J71" s="325">
        <f t="shared" si="2"/>
        <v>4669</v>
      </c>
      <c r="K71" s="143">
        <f t="shared" si="3"/>
        <v>194.54166666666666</v>
      </c>
    </row>
    <row r="72" spans="2:11" ht="12.75">
      <c r="B72" s="83">
        <v>12</v>
      </c>
      <c r="C72" s="165" t="s">
        <v>118</v>
      </c>
      <c r="D72" s="165" t="s">
        <v>136</v>
      </c>
      <c r="E72" s="89" t="s">
        <v>77</v>
      </c>
      <c r="F72" s="135">
        <f>VLOOKUP(C72,individual!$B$50:$K$85,10,0)</f>
        <v>1175</v>
      </c>
      <c r="G72" s="214">
        <f>VLOOKUP(C72,Dobles!$B$50:$K$90,10,0)</f>
        <v>1168</v>
      </c>
      <c r="H72" s="135">
        <f>VLOOKUP(C72,'Dobles Mixtos'!$B$5:$K$75,10,0)</f>
        <v>1170</v>
      </c>
      <c r="I72" s="148">
        <f>VLOOKUP(C72,Equipos!$B$5:$K$77,10,0)</f>
        <v>1136</v>
      </c>
      <c r="J72" s="325">
        <f t="shared" si="2"/>
        <v>4649</v>
      </c>
      <c r="K72" s="143">
        <f t="shared" si="3"/>
        <v>193.70833333333334</v>
      </c>
    </row>
    <row r="73" spans="2:11" ht="12.75">
      <c r="B73" s="83">
        <v>13</v>
      </c>
      <c r="C73" s="165" t="s">
        <v>106</v>
      </c>
      <c r="D73" s="165" t="s">
        <v>138</v>
      </c>
      <c r="E73" s="89" t="s">
        <v>59</v>
      </c>
      <c r="F73" s="135">
        <f>VLOOKUP(C73,individual!$B$50:$K$85,10,0)</f>
        <v>1050</v>
      </c>
      <c r="G73" s="214">
        <f>VLOOKUP(C73,Dobles!$B$50:$K$90,10,0)</f>
        <v>1201</v>
      </c>
      <c r="H73" s="135">
        <f>VLOOKUP(C73,'Dobles Mixtos'!$B$5:$K$75,10,0)</f>
        <v>1164</v>
      </c>
      <c r="I73" s="148">
        <f>VLOOKUP(C73,Equipos!$B$5:$K$77,10,0)</f>
        <v>1213</v>
      </c>
      <c r="J73" s="325">
        <f t="shared" si="2"/>
        <v>4628</v>
      </c>
      <c r="K73" s="143">
        <f t="shared" si="3"/>
        <v>192.83333333333334</v>
      </c>
    </row>
    <row r="74" spans="2:11" ht="12.75">
      <c r="B74" s="83">
        <v>14</v>
      </c>
      <c r="C74" s="165" t="s">
        <v>130</v>
      </c>
      <c r="D74" s="165" t="s">
        <v>139</v>
      </c>
      <c r="E74" s="89" t="s">
        <v>66</v>
      </c>
      <c r="F74" s="135">
        <f>VLOOKUP(C74,individual!$B$50:$K$85,10,0)</f>
        <v>1293</v>
      </c>
      <c r="G74" s="214">
        <f>VLOOKUP(C74,Dobles!$B$50:$K$90,10,0)</f>
        <v>1113</v>
      </c>
      <c r="H74" s="135">
        <f>VLOOKUP(C74,'Dobles Mixtos'!$B$5:$K$75,10,0)</f>
        <v>1105</v>
      </c>
      <c r="I74" s="148">
        <f>VLOOKUP(C74,Equipos!$B$5:$K$77,10,0)</f>
        <v>1056</v>
      </c>
      <c r="J74" s="325">
        <f t="shared" si="2"/>
        <v>4567</v>
      </c>
      <c r="K74" s="143">
        <f t="shared" si="3"/>
        <v>190.29166666666666</v>
      </c>
    </row>
    <row r="75" spans="2:11" ht="12.75">
      <c r="B75" s="83">
        <v>15</v>
      </c>
      <c r="C75" s="165" t="s">
        <v>113</v>
      </c>
      <c r="D75" s="165" t="s">
        <v>135</v>
      </c>
      <c r="E75" s="89" t="s">
        <v>74</v>
      </c>
      <c r="F75" s="135">
        <f>VLOOKUP(C75,individual!$B$50:$K$85,10,0)</f>
        <v>1092</v>
      </c>
      <c r="G75" s="214">
        <f>VLOOKUP(C75,Dobles!$B$50:$K$90,10,0)</f>
        <v>1202</v>
      </c>
      <c r="H75" s="135">
        <f>VLOOKUP(C75,'Dobles Mixtos'!$B$5:$K$75,10,0)</f>
        <v>1071</v>
      </c>
      <c r="I75" s="148">
        <f>VLOOKUP(C75,Equipos!$B$5:$K$77,10,0)</f>
        <v>1179</v>
      </c>
      <c r="J75" s="325">
        <f t="shared" si="2"/>
        <v>4544</v>
      </c>
      <c r="K75" s="143">
        <f t="shared" si="3"/>
        <v>189.33333333333334</v>
      </c>
    </row>
    <row r="76" spans="2:11" ht="12.75">
      <c r="B76" s="83">
        <v>16</v>
      </c>
      <c r="C76" s="165" t="s">
        <v>132</v>
      </c>
      <c r="D76" s="165" t="s">
        <v>139</v>
      </c>
      <c r="E76" s="89" t="s">
        <v>66</v>
      </c>
      <c r="F76" s="135">
        <f>VLOOKUP(C76,individual!$B$50:$K$85,10,0)</f>
        <v>1075</v>
      </c>
      <c r="G76" s="214">
        <f>VLOOKUP(C76,Dobles!$B$50:$K$90,10,0)</f>
        <v>1156</v>
      </c>
      <c r="H76" s="135">
        <f>VLOOKUP(C76,'Dobles Mixtos'!$B$5:$K$75,10,0)</f>
        <v>1155</v>
      </c>
      <c r="I76" s="148">
        <f>VLOOKUP(C76,Equipos!$B$5:$K$77,10,0)</f>
        <v>1144</v>
      </c>
      <c r="J76" s="325">
        <f t="shared" si="2"/>
        <v>4530</v>
      </c>
      <c r="K76" s="143">
        <f t="shared" si="3"/>
        <v>188.75</v>
      </c>
    </row>
    <row r="77" spans="2:11" ht="12.75">
      <c r="B77" s="83">
        <v>17</v>
      </c>
      <c r="C77" s="165" t="s">
        <v>101</v>
      </c>
      <c r="D77" s="165" t="s">
        <v>136</v>
      </c>
      <c r="E77" s="89" t="s">
        <v>57</v>
      </c>
      <c r="F77" s="135">
        <f>VLOOKUP(C77,individual!$B$50:$K$85,10,0)</f>
        <v>1092</v>
      </c>
      <c r="G77" s="214">
        <f>VLOOKUP(C77,Dobles!$B$50:$K$90,10,0)</f>
        <v>1153</v>
      </c>
      <c r="H77" s="135">
        <f>VLOOKUP(C77,'Dobles Mixtos'!$B$5:$K$75,10,0)</f>
        <v>1090</v>
      </c>
      <c r="I77" s="148">
        <f>VLOOKUP(C77,Equipos!$B$5:$K$77,10,0)</f>
        <v>1193</v>
      </c>
      <c r="J77" s="325">
        <f t="shared" si="2"/>
        <v>4528</v>
      </c>
      <c r="K77" s="143">
        <f t="shared" si="3"/>
        <v>188.66666666666666</v>
      </c>
    </row>
    <row r="78" spans="2:12" ht="12.75">
      <c r="B78" s="83">
        <v>18</v>
      </c>
      <c r="C78" s="165" t="s">
        <v>127</v>
      </c>
      <c r="D78" s="165" t="s">
        <v>137</v>
      </c>
      <c r="E78" s="89" t="s">
        <v>85</v>
      </c>
      <c r="F78" s="135">
        <f>VLOOKUP(C78,individual!$B$50:$K$85,10,0)</f>
        <v>1180</v>
      </c>
      <c r="G78" s="214">
        <f>VLOOKUP(C78,Dobles!$B$50:$K$90,10,0)</f>
        <v>1117</v>
      </c>
      <c r="H78" s="135">
        <f>VLOOKUP(C78,'Dobles Mixtos'!$B$5:$K$75,10,0)</f>
        <v>1058</v>
      </c>
      <c r="I78" s="148">
        <f>VLOOKUP(C78,Equipos!$B$5:$K$77,10,0)</f>
        <v>1156</v>
      </c>
      <c r="J78" s="325">
        <f t="shared" si="2"/>
        <v>4511</v>
      </c>
      <c r="K78" s="143">
        <f t="shared" si="3"/>
        <v>187.95833333333334</v>
      </c>
      <c r="L78" s="321"/>
    </row>
    <row r="79" spans="2:11" ht="12.75">
      <c r="B79" s="83">
        <v>19</v>
      </c>
      <c r="C79" s="165" t="s">
        <v>115</v>
      </c>
      <c r="D79" s="165" t="s">
        <v>137</v>
      </c>
      <c r="E79" s="89" t="s">
        <v>72</v>
      </c>
      <c r="F79" s="135">
        <f>VLOOKUP(C79,individual!$B$50:$K$85,10,0)</f>
        <v>1168</v>
      </c>
      <c r="G79" s="214">
        <f>VLOOKUP(C79,Dobles!$B$50:$K$90,10,0)</f>
        <v>1067</v>
      </c>
      <c r="H79" s="135">
        <f>VLOOKUP(C79,'Dobles Mixtos'!$B$5:$K$75,10,0)</f>
        <v>1190</v>
      </c>
      <c r="I79" s="148">
        <f>VLOOKUP(C79,Equipos!$B$5:$K$77,10,0)</f>
        <v>1085</v>
      </c>
      <c r="J79" s="325">
        <f t="shared" si="2"/>
        <v>4510</v>
      </c>
      <c r="K79" s="143">
        <f t="shared" si="3"/>
        <v>187.91666666666666</v>
      </c>
    </row>
    <row r="80" spans="2:11" ht="12.75">
      <c r="B80" s="83">
        <v>20</v>
      </c>
      <c r="C80" s="165" t="s">
        <v>117</v>
      </c>
      <c r="D80" s="165" t="s">
        <v>140</v>
      </c>
      <c r="E80" s="89" t="s">
        <v>73</v>
      </c>
      <c r="F80" s="135">
        <f>VLOOKUP(C80,individual!$B$50:$K$85,10,0)</f>
        <v>1103</v>
      </c>
      <c r="G80" s="214">
        <f>VLOOKUP(C80,Dobles!$B$50:$K$90,10,0)</f>
        <v>1098</v>
      </c>
      <c r="H80" s="135">
        <f>VLOOKUP(C80,'Dobles Mixtos'!$B$5:$K$75,10,0)</f>
        <v>1076</v>
      </c>
      <c r="I80" s="148">
        <f>VLOOKUP(C80,Equipos!$B$5:$K$77,10,0)</f>
        <v>1226</v>
      </c>
      <c r="J80" s="325">
        <f t="shared" si="2"/>
        <v>4503</v>
      </c>
      <c r="K80" s="143">
        <f t="shared" si="3"/>
        <v>187.625</v>
      </c>
    </row>
    <row r="81" spans="2:11" ht="12.75">
      <c r="B81" s="83">
        <v>21</v>
      </c>
      <c r="C81" s="165" t="s">
        <v>131</v>
      </c>
      <c r="D81" s="165" t="s">
        <v>142</v>
      </c>
      <c r="E81" s="89" t="s">
        <v>164</v>
      </c>
      <c r="F81" s="135">
        <f>VLOOKUP(C81,individual!$B$50:$K$85,10,0)</f>
        <v>1047</v>
      </c>
      <c r="G81" s="214">
        <f>VLOOKUP(C81,Dobles!$B$50:$K$90,10,0)</f>
        <v>1116</v>
      </c>
      <c r="H81" s="135">
        <f>VLOOKUP(C81,'Dobles Mixtos'!$B$5:$K$75,10,0)</f>
        <v>1173</v>
      </c>
      <c r="I81" s="148">
        <f>VLOOKUP(C81,Equipos!$B$5:$K$77,10,0)</f>
        <v>1163</v>
      </c>
      <c r="J81" s="325">
        <f t="shared" si="2"/>
        <v>4499</v>
      </c>
      <c r="K81" s="143">
        <f t="shared" si="3"/>
        <v>187.45833333333334</v>
      </c>
    </row>
    <row r="82" spans="2:11" ht="12.75">
      <c r="B82" s="83">
        <v>22</v>
      </c>
      <c r="C82" s="165" t="s">
        <v>110</v>
      </c>
      <c r="D82" s="165" t="s">
        <v>138</v>
      </c>
      <c r="E82" s="89" t="s">
        <v>134</v>
      </c>
      <c r="F82" s="135">
        <f>VLOOKUP(C82,individual!$B$50:$K$85,10,0)</f>
        <v>1138</v>
      </c>
      <c r="G82" s="214">
        <f>VLOOKUP(C82,Dobles!$B$50:$K$90,10,0)</f>
        <v>1095</v>
      </c>
      <c r="H82" s="135">
        <f>VLOOKUP(C82,'Dobles Mixtos'!$B$5:$K$75,10,0)</f>
        <v>1152</v>
      </c>
      <c r="I82" s="148">
        <f>VLOOKUP(C82,Equipos!$B$5:$K$77,10,0)</f>
        <v>1113</v>
      </c>
      <c r="J82" s="325">
        <f t="shared" si="2"/>
        <v>4498</v>
      </c>
      <c r="K82" s="143">
        <f t="shared" si="3"/>
        <v>187.41666666666666</v>
      </c>
    </row>
    <row r="83" spans="2:11" ht="12.75">
      <c r="B83" s="83">
        <v>23</v>
      </c>
      <c r="C83" s="165" t="s">
        <v>112</v>
      </c>
      <c r="D83" s="165" t="s">
        <v>137</v>
      </c>
      <c r="E83" s="89" t="s">
        <v>72</v>
      </c>
      <c r="F83" s="135">
        <f>VLOOKUP(C83,individual!$B$50:$K$85,10,0)</f>
        <v>1192</v>
      </c>
      <c r="G83" s="214">
        <f>VLOOKUP(C83,Dobles!$B$50:$K$90,10,0)</f>
        <v>1076</v>
      </c>
      <c r="H83" s="135">
        <f>VLOOKUP(C83,'Dobles Mixtos'!$B$5:$K$75,10,0)</f>
        <v>1074</v>
      </c>
      <c r="I83" s="148">
        <f>VLOOKUP(C83,Equipos!$B$5:$K$77,10,0)</f>
        <v>1155</v>
      </c>
      <c r="J83" s="325">
        <f t="shared" si="2"/>
        <v>4497</v>
      </c>
      <c r="K83" s="143">
        <f t="shared" si="3"/>
        <v>187.375</v>
      </c>
    </row>
    <row r="84" spans="2:11" ht="12.75">
      <c r="B84" s="83">
        <v>24</v>
      </c>
      <c r="C84" s="165" t="s">
        <v>129</v>
      </c>
      <c r="D84" s="165" t="s">
        <v>142</v>
      </c>
      <c r="E84" s="89" t="s">
        <v>164</v>
      </c>
      <c r="F84" s="135">
        <f>VLOOKUP(C84,individual!$B$50:$K$85,10,0)</f>
        <v>1083</v>
      </c>
      <c r="G84" s="214">
        <f>VLOOKUP(C84,Dobles!$B$50:$K$90,10,0)</f>
        <v>1070</v>
      </c>
      <c r="H84" s="135">
        <f>VLOOKUP(C84,'Dobles Mixtos'!$B$5:$K$75,10,0)</f>
        <v>1162</v>
      </c>
      <c r="I84" s="148">
        <f>VLOOKUP(C84,Equipos!$B$5:$K$77,10,0)</f>
        <v>1150</v>
      </c>
      <c r="J84" s="325">
        <f t="shared" si="2"/>
        <v>4465</v>
      </c>
      <c r="K84" s="143">
        <f t="shared" si="3"/>
        <v>186.04166666666666</v>
      </c>
    </row>
    <row r="85" spans="2:11" ht="12.75">
      <c r="B85" s="83">
        <v>25</v>
      </c>
      <c r="C85" s="165" t="s">
        <v>124</v>
      </c>
      <c r="D85" s="165" t="s">
        <v>137</v>
      </c>
      <c r="E85" s="89" t="s">
        <v>85</v>
      </c>
      <c r="F85" s="135">
        <f>VLOOKUP(C85,individual!$B$50:$K$85,10,0)</f>
        <v>1135</v>
      </c>
      <c r="G85" s="214">
        <f>VLOOKUP(C85,Dobles!$B$50:$K$90,10,0)</f>
        <v>1119</v>
      </c>
      <c r="H85" s="135">
        <f>VLOOKUP(C85,'Dobles Mixtos'!$B$5:$K$75,10,0)</f>
        <v>1111</v>
      </c>
      <c r="I85" s="148">
        <f>VLOOKUP(C85,Equipos!$B$5:$K$77,10,0)</f>
        <v>1086</v>
      </c>
      <c r="J85" s="215">
        <f t="shared" si="2"/>
        <v>4451</v>
      </c>
      <c r="K85" s="143">
        <f t="shared" si="3"/>
        <v>185.45833333333334</v>
      </c>
    </row>
    <row r="86" spans="2:11" ht="12.75">
      <c r="B86" s="83">
        <v>26</v>
      </c>
      <c r="C86" s="165" t="s">
        <v>122</v>
      </c>
      <c r="D86" s="165" t="s">
        <v>136</v>
      </c>
      <c r="E86" s="89" t="s">
        <v>184</v>
      </c>
      <c r="F86" s="135">
        <f>VLOOKUP(C86,individual!$B$50:$K$85,10,0)</f>
        <v>1143</v>
      </c>
      <c r="G86" s="214">
        <f>VLOOKUP(C86,Dobles!$B$50:$K$90,10,0)</f>
        <v>1062</v>
      </c>
      <c r="H86" s="135">
        <f>VLOOKUP(C86,'Dobles Mixtos'!$B$5:$K$75,10,0)</f>
        <v>1052</v>
      </c>
      <c r="I86" s="148">
        <f>VLOOKUP(C86,Equipos!$B$5:$K$77,10,0)</f>
        <v>1182</v>
      </c>
      <c r="J86" s="325">
        <f t="shared" si="2"/>
        <v>4439</v>
      </c>
      <c r="K86" s="143">
        <f t="shared" si="3"/>
        <v>184.95833333333334</v>
      </c>
    </row>
    <row r="87" spans="2:11" ht="12.75">
      <c r="B87" s="83">
        <v>27</v>
      </c>
      <c r="C87" s="165" t="s">
        <v>105</v>
      </c>
      <c r="D87" s="165" t="s">
        <v>138</v>
      </c>
      <c r="E87" s="89" t="s">
        <v>58</v>
      </c>
      <c r="F87" s="135">
        <f>VLOOKUP(C87,individual!$B$50:$K$85,10,0)</f>
        <v>1123</v>
      </c>
      <c r="G87" s="214">
        <f>VLOOKUP(C87,Dobles!$B$50:$K$90,10,0)</f>
        <v>1028</v>
      </c>
      <c r="H87" s="135">
        <f>VLOOKUP(C87,'Dobles Mixtos'!$B$5:$K$75,10,0)</f>
        <v>1188</v>
      </c>
      <c r="I87" s="148">
        <f>VLOOKUP(C87,Equipos!$B$5:$K$77,10,0)</f>
        <v>1085</v>
      </c>
      <c r="J87" s="325">
        <f t="shared" si="2"/>
        <v>4424</v>
      </c>
      <c r="K87" s="143">
        <f t="shared" si="3"/>
        <v>184.33333333333334</v>
      </c>
    </row>
    <row r="88" spans="2:11" ht="12.75">
      <c r="B88" s="83">
        <v>28</v>
      </c>
      <c r="C88" s="165" t="s">
        <v>116</v>
      </c>
      <c r="D88" s="165" t="s">
        <v>135</v>
      </c>
      <c r="E88" s="89" t="s">
        <v>74</v>
      </c>
      <c r="F88" s="135">
        <f>VLOOKUP(C88,individual!$B$50:$K$85,10,0)</f>
        <v>1060</v>
      </c>
      <c r="G88" s="214">
        <f>VLOOKUP(C88,Dobles!$B$50:$K$90,10,0)</f>
        <v>1198</v>
      </c>
      <c r="H88" s="135">
        <f>VLOOKUP(C88,'Dobles Mixtos'!$B$5:$K$75,10,0)</f>
        <v>1031</v>
      </c>
      <c r="I88" s="148">
        <f>VLOOKUP(C88,Equipos!$B$5:$K$77,10,0)</f>
        <v>1113</v>
      </c>
      <c r="J88" s="325">
        <f t="shared" si="2"/>
        <v>4402</v>
      </c>
      <c r="K88" s="143">
        <f t="shared" si="3"/>
        <v>183.41666666666666</v>
      </c>
    </row>
    <row r="89" spans="2:11" ht="12.75">
      <c r="B89" s="83">
        <v>29</v>
      </c>
      <c r="C89" s="165" t="s">
        <v>119</v>
      </c>
      <c r="D89" s="165" t="s">
        <v>138</v>
      </c>
      <c r="E89" s="89" t="s">
        <v>171</v>
      </c>
      <c r="F89" s="135">
        <f>VLOOKUP(C89,individual!$B$50:$K$85,10,0)</f>
        <v>1145</v>
      </c>
      <c r="G89" s="214">
        <f>VLOOKUP(C89,Dobles!$B$50:$K$90,10,0)</f>
        <v>1091</v>
      </c>
      <c r="H89" s="135">
        <f>VLOOKUP(C89,'Dobles Mixtos'!$B$5:$K$75,10,0)</f>
        <v>1083</v>
      </c>
      <c r="I89" s="148">
        <f>VLOOKUP(C89,Equipos!$B$5:$K$77,10,0)</f>
        <v>1061</v>
      </c>
      <c r="J89" s="325">
        <f t="shared" si="2"/>
        <v>4380</v>
      </c>
      <c r="K89" s="143">
        <f t="shared" si="3"/>
        <v>182.5</v>
      </c>
    </row>
    <row r="90" spans="2:11" ht="12.75">
      <c r="B90" s="83">
        <v>31</v>
      </c>
      <c r="C90" s="165" t="s">
        <v>161</v>
      </c>
      <c r="D90" s="165" t="s">
        <v>141</v>
      </c>
      <c r="E90" s="89" t="s">
        <v>91</v>
      </c>
      <c r="F90" s="135">
        <f>VLOOKUP(C90,individual!$B$50:$K$85,10,0)</f>
        <v>1080</v>
      </c>
      <c r="G90" s="214">
        <f>VLOOKUP(C90,Dobles!$B$50:$K$90,10,0)</f>
        <v>1148</v>
      </c>
      <c r="H90" s="135">
        <f>VLOOKUP(C90,'Dobles Mixtos'!$B$5:$K$75,10,0)</f>
        <v>1112</v>
      </c>
      <c r="I90" s="148">
        <f>VLOOKUP(C90,Equipos!$B$5:$K$77,10,0)</f>
        <v>1002</v>
      </c>
      <c r="J90" s="325">
        <f t="shared" si="2"/>
        <v>4342</v>
      </c>
      <c r="K90" s="143">
        <f t="shared" si="3"/>
        <v>180.91666666666666</v>
      </c>
    </row>
    <row r="91" spans="2:11" ht="12.75">
      <c r="B91" s="83">
        <v>32</v>
      </c>
      <c r="C91" s="165" t="s">
        <v>121</v>
      </c>
      <c r="D91" s="165" t="s">
        <v>138</v>
      </c>
      <c r="E91" s="89" t="s">
        <v>171</v>
      </c>
      <c r="F91" s="135">
        <f>VLOOKUP(C91,individual!$B$50:$K$85,10,0)</f>
        <v>1036</v>
      </c>
      <c r="G91" s="214">
        <f>VLOOKUP(C91,Dobles!$B$50:$K$90,10,0)</f>
        <v>1074</v>
      </c>
      <c r="H91" s="135">
        <f>VLOOKUP(C91,'Dobles Mixtos'!$B$5:$K$75,10,0)</f>
        <v>1107</v>
      </c>
      <c r="I91" s="148">
        <f>VLOOKUP(C91,Equipos!$B$5:$K$77,10,0)</f>
        <v>1073</v>
      </c>
      <c r="J91" s="215">
        <f t="shared" si="2"/>
        <v>4290</v>
      </c>
      <c r="K91" s="143">
        <f t="shared" si="3"/>
        <v>178.75</v>
      </c>
    </row>
    <row r="92" spans="2:11" ht="12.75">
      <c r="B92" s="83">
        <v>33</v>
      </c>
      <c r="C92" s="165" t="s">
        <v>156</v>
      </c>
      <c r="D92" s="165" t="s">
        <v>138</v>
      </c>
      <c r="E92" s="89" t="s">
        <v>66</v>
      </c>
      <c r="F92" s="135">
        <f>VLOOKUP(C92,individual!$B$50:$K$85,10,0)</f>
        <v>1142</v>
      </c>
      <c r="G92" s="214">
        <f>VLOOKUP(C92,Dobles!$B$50:$K$90,10,0)</f>
        <v>1063</v>
      </c>
      <c r="H92" s="135">
        <f>VLOOKUP(C92,'Dobles Mixtos'!$B$5:$K$75,10,0)</f>
        <v>1079</v>
      </c>
      <c r="I92" s="148">
        <f>VLOOKUP(C92,Equipos!$B$5:$K$77,10,0)</f>
        <v>993</v>
      </c>
      <c r="J92" s="215">
        <f t="shared" si="2"/>
        <v>4277</v>
      </c>
      <c r="K92" s="143">
        <f t="shared" si="3"/>
        <v>178.20833333333334</v>
      </c>
    </row>
    <row r="93" spans="2:11" ht="12.75">
      <c r="B93" s="83">
        <v>34</v>
      </c>
      <c r="C93" s="165" t="s">
        <v>108</v>
      </c>
      <c r="D93" s="165" t="s">
        <v>138</v>
      </c>
      <c r="E93" s="89" t="s">
        <v>66</v>
      </c>
      <c r="F93" s="135">
        <f>VLOOKUP(C93,individual!$B$50:$K$85,10,0)</f>
        <v>1032</v>
      </c>
      <c r="G93" s="214">
        <f>VLOOKUP(C93,Dobles!$B$50:$K$90,10,0)</f>
        <v>1108</v>
      </c>
      <c r="H93" s="135">
        <f>VLOOKUP(C93,'Dobles Mixtos'!$B$5:$K$75,10,0)</f>
        <v>1083</v>
      </c>
      <c r="I93" s="148">
        <f>VLOOKUP(C93,Equipos!$B$5:$K$77,10,0)</f>
        <v>1045</v>
      </c>
      <c r="J93" s="325">
        <f t="shared" si="2"/>
        <v>4268</v>
      </c>
      <c r="K93" s="143">
        <f t="shared" si="3"/>
        <v>177.83333333333334</v>
      </c>
    </row>
    <row r="94" spans="2:11" ht="13.5" thickBot="1">
      <c r="B94" s="166">
        <v>36</v>
      </c>
      <c r="C94" s="166" t="s">
        <v>128</v>
      </c>
      <c r="D94" s="166" t="s">
        <v>141</v>
      </c>
      <c r="E94" s="285" t="s">
        <v>91</v>
      </c>
      <c r="F94" s="57">
        <f>VLOOKUP(C94,individual!$B$50:$K$85,10,0)</f>
        <v>1006</v>
      </c>
      <c r="G94" s="305">
        <f>VLOOKUP(C94,Dobles!$B$50:$K$90,10,0)</f>
        <v>976</v>
      </c>
      <c r="H94" s="57">
        <f>VLOOKUP(C94,'Dobles Mixtos'!$B$5:$K$75,10,0)</f>
        <v>888</v>
      </c>
      <c r="I94" s="157">
        <f>VLOOKUP(C94,Equipos!$B$5:$K$77,10,0)</f>
        <v>1147</v>
      </c>
      <c r="J94" s="216">
        <f t="shared" si="2"/>
        <v>4017</v>
      </c>
      <c r="K94" s="160">
        <f t="shared" si="3"/>
        <v>167.375</v>
      </c>
    </row>
    <row r="95" ht="13.5" thickBot="1">
      <c r="E95"/>
    </row>
    <row r="96" spans="2:11" ht="12.75">
      <c r="B96" s="85"/>
      <c r="C96" s="86" t="s">
        <v>155</v>
      </c>
      <c r="D96" s="86" t="s">
        <v>143</v>
      </c>
      <c r="E96" s="86" t="s">
        <v>75</v>
      </c>
      <c r="F96" s="80">
        <f>VLOOKUP(C96,individual!$B$50:$K$85,10,0)</f>
        <v>1003</v>
      </c>
      <c r="G96" s="80">
        <f>VLOOKUP(C96,Dobles!$B$50:$K$90,10,0)</f>
        <v>1115</v>
      </c>
      <c r="H96" s="80">
        <f>VLOOKUP(C96,'Dobles Mixtos'!$B$5:$K$80,10,0)</f>
        <v>1159</v>
      </c>
      <c r="I96" s="80">
        <f>VLOOKUP(C96,Equipos!$B$5:$K$77,10,0)</f>
        <v>1118</v>
      </c>
      <c r="J96" s="307">
        <f>SUM(F96:I96)</f>
        <v>4395</v>
      </c>
      <c r="K96" s="88">
        <f>J96/(COUNTA(F96:I96)*6)</f>
        <v>183.125</v>
      </c>
    </row>
    <row r="97" spans="2:11" ht="12.75">
      <c r="B97" s="89"/>
      <c r="C97" s="35" t="s">
        <v>157</v>
      </c>
      <c r="D97" s="35" t="s">
        <v>143</v>
      </c>
      <c r="E97" s="35" t="s">
        <v>75</v>
      </c>
      <c r="F97" s="36">
        <f>VLOOKUP(C97,individual!$B$50:$K$85,10,0)</f>
        <v>1027</v>
      </c>
      <c r="G97" s="36">
        <f>VLOOKUP(C97,Dobles!$B$50:$K$90,10,0)</f>
        <v>992</v>
      </c>
      <c r="H97" s="36">
        <f>VLOOKUP(C97,'Dobles Mixtos'!$B$5:$K$80,10,0)</f>
        <v>1027</v>
      </c>
      <c r="I97" s="36">
        <f>VLOOKUP(C97,Equipos!$B$5:$K$77,10,0)</f>
        <v>1146</v>
      </c>
      <c r="J97" s="306">
        <f>SUM(F97:I97)</f>
        <v>4192</v>
      </c>
      <c r="K97" s="90">
        <f>J97/(COUNTA(F97:I97)*6)</f>
        <v>174.66666666666666</v>
      </c>
    </row>
    <row r="98" spans="2:11" ht="13.5" thickBot="1">
      <c r="B98" s="285"/>
      <c r="C98" s="91" t="s">
        <v>79</v>
      </c>
      <c r="D98" s="91" t="s">
        <v>143</v>
      </c>
      <c r="E98" s="91" t="s">
        <v>75</v>
      </c>
      <c r="F98" s="81">
        <f>VLOOKUP(C98,individual!$B$50:$K$87,10,0)</f>
        <v>990</v>
      </c>
      <c r="G98" s="91">
        <f>VLOOKUP(C98,Dobles!$B$6:$K$46,10,0)</f>
        <v>929</v>
      </c>
      <c r="H98" s="91">
        <f>VLOOKUP(C98,'Dobles Mixtos'!$B$5:$K$80,10,0)</f>
        <v>1017</v>
      </c>
      <c r="I98" s="81">
        <f>VLOOKUP(C98,Equipos!$B$5:$K$77,10,0)</f>
        <v>1066</v>
      </c>
      <c r="J98" s="308">
        <f>SUM(F98:I98)</f>
        <v>4002</v>
      </c>
      <c r="K98" s="93">
        <f>J98/(COUNTA(F98:I98)*6)</f>
        <v>166.75</v>
      </c>
    </row>
  </sheetData>
  <sheetProtection/>
  <mergeCells count="8">
    <mergeCell ref="B57:K57"/>
    <mergeCell ref="B58:K58"/>
    <mergeCell ref="B1:K1"/>
    <mergeCell ref="B2:K2"/>
    <mergeCell ref="B3:K3"/>
    <mergeCell ref="B4:K4"/>
    <mergeCell ref="B55:K55"/>
    <mergeCell ref="B56:K56"/>
  </mergeCells>
  <printOptions/>
  <pageMargins left="0.1597222222222222" right="0.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cp:lastPrinted>2009-05-25T23:42:21Z</cp:lastPrinted>
  <dcterms:created xsi:type="dcterms:W3CDTF">2009-05-22T02:41:03Z</dcterms:created>
  <dcterms:modified xsi:type="dcterms:W3CDTF">2009-06-28T18:44:49Z</dcterms:modified>
  <cp:category/>
  <cp:version/>
  <cp:contentType/>
  <cp:contentStatus/>
</cp:coreProperties>
</file>