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5640" activeTab="6"/>
  </bookViews>
  <sheets>
    <sheet name="sencillos_fem" sheetId="1" r:id="rId1"/>
    <sheet name="sencillos_mas" sheetId="2" r:id="rId2"/>
    <sheet name="dobles_fem" sheetId="3" r:id="rId3"/>
    <sheet name="dobles_mas" sheetId="4" r:id="rId4"/>
    <sheet name="mixtos" sheetId="5" r:id="rId5"/>
    <sheet name="equipos" sheetId="6" r:id="rId6"/>
    <sheet name="TE-Fem" sheetId="7" r:id="rId7"/>
    <sheet name="TE-Mas" sheetId="8" r:id="rId8"/>
    <sheet name="evento_mas" sheetId="9" r:id="rId9"/>
    <sheet name="evento_fem" sheetId="10" r:id="rId10"/>
  </sheets>
  <definedNames/>
  <calcPr fullCalcOnLoad="1"/>
</workbook>
</file>

<file path=xl/sharedStrings.xml><?xml version="1.0" encoding="utf-8"?>
<sst xmlns="http://schemas.openxmlformats.org/spreadsheetml/2006/main" count="821" uniqueCount="188">
  <si>
    <t xml:space="preserve">JULIANA FRANCO </t>
  </si>
  <si>
    <t>RISARALDA</t>
  </si>
  <si>
    <t>BOGOTA</t>
  </si>
  <si>
    <t xml:space="preserve">ANGELA MARIA CARDOZO </t>
  </si>
  <si>
    <t>TOLIMA</t>
  </si>
  <si>
    <t xml:space="preserve">ALEXANDRA MOSQUERA </t>
  </si>
  <si>
    <t>QUINDIO</t>
  </si>
  <si>
    <t xml:space="preserve">LUISA FERNANDA VEGA </t>
  </si>
  <si>
    <t xml:space="preserve">MARIA JOSE CANO </t>
  </si>
  <si>
    <t xml:space="preserve">ANDREA NOVOA ROBLES </t>
  </si>
  <si>
    <t xml:space="preserve">NATALIA SALAZAR </t>
  </si>
  <si>
    <t>ATLANTICO</t>
  </si>
  <si>
    <t>LINA MARIA CAMARGO B.</t>
  </si>
  <si>
    <t xml:space="preserve">MARIA JOSE SANTANDER </t>
  </si>
  <si>
    <t xml:space="preserve">LAURA REYES HERREÑO </t>
  </si>
  <si>
    <t xml:space="preserve">ANA MARIA SANTANDER </t>
  </si>
  <si>
    <t xml:space="preserve">LINA MARCELA SALAZAR </t>
  </si>
  <si>
    <t>SANTANDER</t>
  </si>
  <si>
    <t xml:space="preserve">ALEJANDRA JIMENEZ </t>
  </si>
  <si>
    <t>CUNDINAMARCA</t>
  </si>
  <si>
    <t xml:space="preserve">SILVANA JIMENEZ </t>
  </si>
  <si>
    <t>DEPORTISTA</t>
  </si>
  <si>
    <t>LIGA</t>
  </si>
  <si>
    <t>L1</t>
  </si>
  <si>
    <t>L2</t>
  </si>
  <si>
    <t>L3</t>
  </si>
  <si>
    <t>L4</t>
  </si>
  <si>
    <t>L5</t>
  </si>
  <si>
    <t>L6</t>
  </si>
  <si>
    <t>RONDA</t>
  </si>
  <si>
    <t>Ma.NICOLL SEPULVEDA M.</t>
  </si>
  <si>
    <t xml:space="preserve">ANDREA C.A MIRANDA </t>
  </si>
  <si>
    <t>LAURA PLAZAS R</t>
  </si>
  <si>
    <t>VALENTINA ZAPATA A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</si>
  <si>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</si>
  <si>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</si>
  <si>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</si>
  <si>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</si>
  <si>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</si>
  <si>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</si>
  <si>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</si>
  <si>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</si>
  <si>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</si>
  <si>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</si>
  <si>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</si>
  <si>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</si>
  <si>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</si>
  <si>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</si>
  <si>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</si>
  <si>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</si>
  <si>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</si>
  <si>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</si>
  <si>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TOTAL</t>
  </si>
  <si>
    <t>PROM.</t>
  </si>
  <si>
    <t>CAMPEONATO NACIONAL JUVENIL 2010</t>
  </si>
  <si>
    <t>TODO EVENTO FEMENINO SUB 16</t>
  </si>
  <si>
    <t>TODO EVENTO MASCULINO SUB 16</t>
  </si>
  <si>
    <t xml:space="preserve">EDISSON CAMILO MOLINA </t>
  </si>
  <si>
    <t xml:space="preserve">SEBASTIAN CHARRY BERMUDEZ </t>
  </si>
  <si>
    <t>VALLE</t>
  </si>
  <si>
    <t xml:space="preserve">SEBASTIAN DONADO PAEZ </t>
  </si>
  <si>
    <t xml:space="preserve">JOSE GUILLERMO POVEDA </t>
  </si>
  <si>
    <t xml:space="preserve">JUAN DAVID ALVAREZ </t>
  </si>
  <si>
    <t xml:space="preserve">CARLOS FELIPE SAAVEDRA </t>
  </si>
  <si>
    <t xml:space="preserve">PABLO VELASCO </t>
  </si>
  <si>
    <t xml:space="preserve">JUAN SEBASTIAN DUQUE </t>
  </si>
  <si>
    <t>ANTIOQUIA</t>
  </si>
  <si>
    <t xml:space="preserve">JUAN SEBASTIAN AZUERO </t>
  </si>
  <si>
    <t xml:space="preserve">CRISTIAN ALZA CASTIBLANCO </t>
  </si>
  <si>
    <t xml:space="preserve">MAURICIO MARTINEZ ORTIZ </t>
  </si>
  <si>
    <t>JORGE LUIS TELLO VILLAMIL</t>
  </si>
  <si>
    <t>LUIS ALBERTO MENDOZA V.</t>
  </si>
  <si>
    <t xml:space="preserve">NICOLAS NARIÑO AMAYA </t>
  </si>
  <si>
    <t xml:space="preserve">NICOLAS MEJIA TORRES </t>
  </si>
  <si>
    <t>JORGE ALEJANDRO BERNAL CASTRO</t>
  </si>
  <si>
    <t xml:space="preserve">EDGAR DAVID VARCARCEL </t>
  </si>
  <si>
    <t xml:space="preserve">DANIEL PINILLA R. </t>
  </si>
  <si>
    <t xml:space="preserve">SANTIAGO ESTRADA </t>
  </si>
  <si>
    <t xml:space="preserve">ALEJANDRO CAICEDO RESTREPO  </t>
  </si>
  <si>
    <t xml:space="preserve">CAMILO CORTES  </t>
  </si>
  <si>
    <t>JUAN PABLO AYALA ESPINOSA</t>
  </si>
  <si>
    <t xml:space="preserve">SANTIAGO CARMONA </t>
  </si>
  <si>
    <t>DAVID FELIPE GOMEZ R.</t>
  </si>
  <si>
    <t>LUIS ALFREDO ROJAS ROBLES</t>
  </si>
  <si>
    <t xml:space="preserve">SEBASTIAN GORDILLO </t>
  </si>
  <si>
    <t>NARIÑO</t>
  </si>
  <si>
    <t xml:space="preserve">LUCAS FERRER MARULANDA </t>
  </si>
  <si>
    <t xml:space="preserve">BERNARDO ANDRES LONDOÑO </t>
  </si>
  <si>
    <t xml:space="preserve">DIEGO HERNAN SEGURA  </t>
  </si>
  <si>
    <t xml:space="preserve">JUAN MANUEL GARZON </t>
  </si>
  <si>
    <t xml:space="preserve">JUAN FELIPE LONDOÑO </t>
  </si>
  <si>
    <t xml:space="preserve">JUAN DIEGO MOSQUERA </t>
  </si>
  <si>
    <t xml:space="preserve">JUAN DIEGO LOPEZ </t>
  </si>
  <si>
    <t xml:space="preserve">FERNANDO CAICEDO RESTREPO </t>
  </si>
  <si>
    <t xml:space="preserve">LAURA PLAZAS RODRIGUEZ </t>
  </si>
  <si>
    <t xml:space="preserve">VALENTINA ZAPATA AMAYA </t>
  </si>
  <si>
    <t xml:space="preserve">Ma.NICOLL SEPULVEDA MARIN </t>
  </si>
  <si>
    <t xml:space="preserve">ANDREA CAROLINA MIRANDA </t>
  </si>
  <si>
    <t>JORGE AO BERNAL CASTRO</t>
  </si>
  <si>
    <t xml:space="preserve">EDGAR DAVID VALCARCEL </t>
  </si>
  <si>
    <t>JULIANA FRANCO</t>
  </si>
  <si>
    <t>ANGELA MARIA CARDOZO</t>
  </si>
  <si>
    <t>ANDREA CAROLINA MIRANDA</t>
  </si>
  <si>
    <t>Ma.NICOLL SEPULVEDA MARIN</t>
  </si>
  <si>
    <t>ALEXANDRA MOSQUERA</t>
  </si>
  <si>
    <t>LAURA PLAZAS RODRIGUEZ</t>
  </si>
  <si>
    <t>LUISA FERNANDA VEGA</t>
  </si>
  <si>
    <t>ANDREA NOVOA ROBLES</t>
  </si>
  <si>
    <t>VALENTINA ZAPATA AMAYA</t>
  </si>
  <si>
    <t>LAURA REYES HERREÑO</t>
  </si>
  <si>
    <t>LINA MARIA CAMARGO</t>
  </si>
  <si>
    <t>SILVANA JIMENEZ</t>
  </si>
  <si>
    <t>MARIA JOSE CANO</t>
  </si>
  <si>
    <t>NATALIA SALAZAR</t>
  </si>
  <si>
    <t>ALEJANDRA JIMENEZ</t>
  </si>
  <si>
    <t>ANA MARIA SANTANDER</t>
  </si>
  <si>
    <t>MARIA JOSE SANTANDER</t>
  </si>
  <si>
    <t>LINA MARCELA SALAZAR</t>
  </si>
  <si>
    <t>SEBASTIAN CHARRY BERMUDEZ</t>
  </si>
  <si>
    <t>JOSE GUILLERMO POVEDA</t>
  </si>
  <si>
    <t>EDISSON CAMILO MOLINA</t>
  </si>
  <si>
    <t>JUAN DAVID ALVAREZ</t>
  </si>
  <si>
    <t>MAURICIO MARTINEZ ORTIZ</t>
  </si>
  <si>
    <t>NICOLAS NARIÑO AMAYA</t>
  </si>
  <si>
    <t>JORGE ALEJANDRO BERNAL</t>
  </si>
  <si>
    <t>JUAN SEBASTIAN DUQUE</t>
  </si>
  <si>
    <t>SEBASTIAN DONADO PAEZ</t>
  </si>
  <si>
    <t>PABLO VELASCO</t>
  </si>
  <si>
    <t>CARLOS FELIPE SAAVEDRA</t>
  </si>
  <si>
    <t>LUIS ALBERTO MENDOZA</t>
  </si>
  <si>
    <t>CRISTIAN ALZA CASTIBLANCO</t>
  </si>
  <si>
    <t>DIEGO RODRIGUEZ YORY</t>
  </si>
  <si>
    <t>JORGE LUIS TELLO</t>
  </si>
  <si>
    <t>NICOLAS MEJIA TORRES</t>
  </si>
  <si>
    <t>EDGAR DAVID VALCARCEL</t>
  </si>
  <si>
    <t>JUAN SEBASTIAN AZUERO</t>
  </si>
  <si>
    <t>DANIEL PINILLA C.</t>
  </si>
  <si>
    <t>SANTIAGO CARMONA</t>
  </si>
  <si>
    <t xml:space="preserve">DIEGO HERNAN SEGURA </t>
  </si>
  <si>
    <t>SEBASTIAN GORDILLO</t>
  </si>
  <si>
    <t>JUAN PABLO AYALA</t>
  </si>
  <si>
    <t>LUIS ALFREDO ROJAS</t>
  </si>
  <si>
    <t>JUAN DIEGO LOPEZ</t>
  </si>
  <si>
    <t>LUCAS FERRER MARULANDA</t>
  </si>
  <si>
    <t>JUAN MANUEL GARZON</t>
  </si>
  <si>
    <t xml:space="preserve">ALEJANDRO CAICEDO RESTREPO </t>
  </si>
  <si>
    <t xml:space="preserve">CAMILO CORTES </t>
  </si>
  <si>
    <t>JUAN FELIPE LONDOÑO</t>
  </si>
  <si>
    <t>BERNARDO ANDRES LONDOÑO</t>
  </si>
  <si>
    <t>SANTIAGO ESTRADA</t>
  </si>
  <si>
    <t>JUAN DIEGO MOSQUERA</t>
  </si>
  <si>
    <t>DAVID FELIPE GOMEZ</t>
  </si>
  <si>
    <t>FERNANDO CAICEDO RESTREPO</t>
  </si>
  <si>
    <t>LIGA DE BOBOLO DE BOGOTA</t>
  </si>
  <si>
    <t>CAMPEONATO NACIONAL JUVENIL</t>
  </si>
  <si>
    <t>Bogotá-Bolera el Salitre-Junio 30 a Julio 5 de 2010</t>
  </si>
  <si>
    <t>SENCILLOS FEMENINO SUB-16</t>
  </si>
  <si>
    <t>PTO</t>
  </si>
  <si>
    <t>NOMBRE</t>
  </si>
  <si>
    <t>L-1</t>
  </si>
  <si>
    <t>L-2</t>
  </si>
  <si>
    <t>L-3</t>
  </si>
  <si>
    <t>L-4</t>
  </si>
  <si>
    <t>L-5</t>
  </si>
  <si>
    <t>L-6</t>
  </si>
  <si>
    <t>PROM</t>
  </si>
  <si>
    <t xml:space="preserve"> </t>
  </si>
  <si>
    <t>SENCILLOS MASCULINO SUB-16</t>
  </si>
  <si>
    <t>DOBLES FEMENINO SUB-16</t>
  </si>
  <si>
    <t>DOBLES MASCULINO SUB-16</t>
  </si>
  <si>
    <t>Bogota</t>
  </si>
  <si>
    <t>Risaralda</t>
  </si>
  <si>
    <t>Quindio</t>
  </si>
  <si>
    <t>Tolima</t>
  </si>
  <si>
    <t>DOBLES MIXTOS SUB-16</t>
  </si>
  <si>
    <t>EQUIPOS MIXTOS SUB-16</t>
  </si>
  <si>
    <t>LINEAS</t>
  </si>
  <si>
    <t>INDIV.</t>
  </si>
  <si>
    <t>GENERAL</t>
  </si>
  <si>
    <t>DOBLES</t>
  </si>
  <si>
    <t xml:space="preserve">MIXTOS </t>
  </si>
  <si>
    <t>EQUIPOS</t>
  </si>
  <si>
    <t>MIXTOS</t>
  </si>
  <si>
    <t>LIGA DE BOLO DE BOGOTA</t>
  </si>
  <si>
    <t>Bogotá-Bolera El salitre-Junio 30 A Julio 5 DE 2010</t>
  </si>
  <si>
    <t>TODO EVENTO FEMENINO SUB-16</t>
  </si>
  <si>
    <t>TODO EVENTO MASCULINO SUB-16</t>
  </si>
  <si>
    <t>Bogotá-Bolera El salitre-Junio 30 a Julio 5 DE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</si>
</sst>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Lucida Casual"/>
      <family val="4"/>
    </font>
    <font>
      <b/>
      <sz val="9"/>
      <name val="Lucida Casual"/>
      <family val="4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6" fillId="37" borderId="11" xfId="0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3" fillId="38" borderId="10" xfId="0" applyFont="1" applyFill="1" applyBorder="1" applyAlignment="1">
      <alignment horizontal="center"/>
    </xf>
    <xf numFmtId="0" fontId="0" fillId="38" borderId="10" xfId="0" applyFont="1" applyFill="1" applyBorder="1" applyAlignment="1" applyProtection="1">
      <alignment horizontal="left" vertical="center" wrapText="1"/>
      <protection locked="0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38" borderId="24" xfId="0" applyFont="1" applyFill="1" applyBorder="1" applyAlignment="1" applyProtection="1">
      <alignment horizontal="left" vertical="center" wrapText="1"/>
      <protection locked="0"/>
    </xf>
    <xf numFmtId="0" fontId="0" fillId="38" borderId="24" xfId="0" applyFont="1" applyFill="1" applyBorder="1" applyAlignment="1">
      <alignment/>
    </xf>
    <xf numFmtId="0" fontId="3" fillId="38" borderId="24" xfId="0" applyFont="1" applyFill="1" applyBorder="1" applyAlignment="1">
      <alignment horizontal="center"/>
    </xf>
    <xf numFmtId="0" fontId="26" fillId="37" borderId="25" xfId="0" applyFont="1" applyFill="1" applyBorder="1" applyAlignment="1">
      <alignment horizontal="center" vertical="center"/>
    </xf>
    <xf numFmtId="2" fontId="26" fillId="37" borderId="2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/>
    </xf>
    <xf numFmtId="2" fontId="0" fillId="37" borderId="29" xfId="0" applyNumberForma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2" fontId="0" fillId="38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38" borderId="33" xfId="0" applyNumberFormat="1" applyFont="1" applyFill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0" fillId="38" borderId="38" xfId="0" applyFont="1" applyFill="1" applyBorder="1" applyAlignment="1">
      <alignment horizontal="center"/>
    </xf>
    <xf numFmtId="0" fontId="0" fillId="37" borderId="39" xfId="0" applyFill="1" applyBorder="1" applyAlignment="1">
      <alignment horizontal="center" vertical="center"/>
    </xf>
    <xf numFmtId="2" fontId="0" fillId="37" borderId="40" xfId="0" applyNumberForma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/>
    </xf>
    <xf numFmtId="0" fontId="28" fillId="38" borderId="34" xfId="0" applyFont="1" applyFill="1" applyBorder="1" applyAlignment="1">
      <alignment horizontal="center"/>
    </xf>
    <xf numFmtId="0" fontId="0" fillId="38" borderId="35" xfId="0" applyFont="1" applyFill="1" applyBorder="1" applyAlignment="1" applyProtection="1">
      <alignment horizontal="left" vertical="center" wrapText="1"/>
      <protection locked="0"/>
    </xf>
    <xf numFmtId="0" fontId="0" fillId="38" borderId="35" xfId="0" applyFont="1" applyFill="1" applyBorder="1" applyAlignment="1">
      <alignment horizontal="center"/>
    </xf>
    <xf numFmtId="2" fontId="0" fillId="38" borderId="36" xfId="0" applyNumberFormat="1" applyFont="1" applyFill="1" applyBorder="1" applyAlignment="1">
      <alignment horizontal="center"/>
    </xf>
    <xf numFmtId="0" fontId="0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41" xfId="0" applyFont="1" applyFill="1" applyBorder="1" applyAlignment="1">
      <alignment horizontal="center" vertical="center" wrapText="1"/>
    </xf>
    <xf numFmtId="0" fontId="0" fillId="38" borderId="39" xfId="0" applyFont="1" applyFill="1" applyBorder="1" applyAlignment="1">
      <alignment horizontal="center" vertical="center" wrapText="1"/>
    </xf>
    <xf numFmtId="0" fontId="0" fillId="38" borderId="30" xfId="0" applyFont="1" applyFill="1" applyBorder="1" applyAlignment="1">
      <alignment horizontal="center" vertical="center" wrapText="1"/>
    </xf>
    <xf numFmtId="2" fontId="3" fillId="38" borderId="33" xfId="0" applyNumberFormat="1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 vertical="center" wrapText="1"/>
    </xf>
    <xf numFmtId="0" fontId="0" fillId="38" borderId="35" xfId="0" applyFont="1" applyFill="1" applyBorder="1" applyAlignment="1">
      <alignment/>
    </xf>
    <xf numFmtId="0" fontId="3" fillId="38" borderId="35" xfId="0" applyFont="1" applyFill="1" applyBorder="1" applyAlignment="1">
      <alignment horizontal="center"/>
    </xf>
    <xf numFmtId="2" fontId="3" fillId="38" borderId="36" xfId="0" applyNumberFormat="1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1" fontId="0" fillId="38" borderId="37" xfId="0" applyNumberFormat="1" applyFont="1" applyFill="1" applyBorder="1" applyAlignment="1">
      <alignment horizontal="center"/>
    </xf>
    <xf numFmtId="1" fontId="0" fillId="38" borderId="38" xfId="0" applyNumberFormat="1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2" fontId="0" fillId="38" borderId="42" xfId="0" applyNumberFormat="1" applyFont="1" applyFill="1" applyBorder="1" applyAlignment="1">
      <alignment horizontal="center"/>
    </xf>
    <xf numFmtId="2" fontId="3" fillId="38" borderId="42" xfId="0" applyNumberFormat="1" applyFont="1" applyFill="1" applyBorder="1" applyAlignment="1">
      <alignment horizontal="center"/>
    </xf>
    <xf numFmtId="2" fontId="0" fillId="38" borderId="43" xfId="0" applyNumberFormat="1" applyFont="1" applyFill="1" applyBorder="1" applyAlignment="1">
      <alignment horizontal="center"/>
    </xf>
    <xf numFmtId="0" fontId="0" fillId="38" borderId="28" xfId="0" applyFont="1" applyFill="1" applyBorder="1" applyAlignment="1">
      <alignment/>
    </xf>
    <xf numFmtId="0" fontId="0" fillId="38" borderId="44" xfId="0" applyFont="1" applyFill="1" applyBorder="1" applyAlignment="1">
      <alignment/>
    </xf>
    <xf numFmtId="0" fontId="0" fillId="38" borderId="44" xfId="0" applyFont="1" applyFill="1" applyBorder="1" applyAlignment="1">
      <alignment horizontal="center"/>
    </xf>
    <xf numFmtId="0" fontId="3" fillId="38" borderId="44" xfId="0" applyFont="1" applyFill="1" applyBorder="1" applyAlignment="1">
      <alignment horizontal="center"/>
    </xf>
    <xf numFmtId="2" fontId="3" fillId="38" borderId="20" xfId="0" applyNumberFormat="1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 vertical="center" wrapText="1"/>
    </xf>
    <xf numFmtId="0" fontId="0" fillId="38" borderId="46" xfId="0" applyFont="1" applyFill="1" applyBorder="1" applyAlignment="1">
      <alignment/>
    </xf>
    <xf numFmtId="0" fontId="0" fillId="38" borderId="46" xfId="0" applyFont="1" applyFill="1" applyBorder="1" applyAlignment="1">
      <alignment horizontal="center"/>
    </xf>
    <xf numFmtId="2" fontId="0" fillId="38" borderId="47" xfId="0" applyNumberFormat="1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26" fillId="37" borderId="27" xfId="0" applyFont="1" applyFill="1" applyBorder="1" applyAlignment="1">
      <alignment horizontal="center" vertical="center"/>
    </xf>
    <xf numFmtId="0" fontId="26" fillId="37" borderId="28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/>
    </xf>
    <xf numFmtId="0" fontId="0" fillId="38" borderId="34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24" xfId="0" applyFont="1" applyFill="1" applyBorder="1" applyAlignment="1">
      <alignment/>
    </xf>
    <xf numFmtId="0" fontId="0" fillId="6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2" fontId="0" fillId="6" borderId="31" xfId="0" applyNumberFormat="1" applyFont="1" applyFill="1" applyBorder="1" applyAlignment="1">
      <alignment horizontal="center"/>
    </xf>
    <xf numFmtId="0" fontId="0" fillId="6" borderId="32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2" fontId="0" fillId="6" borderId="33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35" xfId="0" applyFont="1" applyFill="1" applyBorder="1" applyAlignment="1">
      <alignment/>
    </xf>
    <xf numFmtId="0" fontId="1" fillId="38" borderId="35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2" fontId="3" fillId="37" borderId="26" xfId="0" applyNumberFormat="1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/>
    </xf>
    <xf numFmtId="2" fontId="0" fillId="37" borderId="29" xfId="0" applyNumberFormat="1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2" fontId="0" fillId="38" borderId="18" xfId="0" applyNumberFormat="1" applyFont="1" applyFill="1" applyBorder="1" applyAlignment="1">
      <alignment horizontal="center"/>
    </xf>
    <xf numFmtId="0" fontId="0" fillId="6" borderId="45" xfId="0" applyFont="1" applyFill="1" applyBorder="1" applyAlignment="1">
      <alignment horizontal="center"/>
    </xf>
    <xf numFmtId="0" fontId="1" fillId="6" borderId="46" xfId="0" applyFont="1" applyFill="1" applyBorder="1" applyAlignment="1">
      <alignment/>
    </xf>
    <xf numFmtId="0" fontId="0" fillId="6" borderId="46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2" fontId="0" fillId="6" borderId="47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3.8515625" style="0" bestFit="1" customWidth="1"/>
    <col min="2" max="2" width="29.28125" style="0" bestFit="1" customWidth="1"/>
    <col min="3" max="3" width="15.8515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30" customHeigh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" customHeight="1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thickBot="1">
      <c r="A3" s="52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53"/>
    </row>
    <row r="4" spans="1:11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30" customHeight="1" thickBot="1">
      <c r="A5" s="54" t="s">
        <v>156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" customHeight="1">
      <c r="A6" s="131" t="s">
        <v>157</v>
      </c>
      <c r="B6" s="132" t="s">
        <v>158</v>
      </c>
      <c r="C6" s="132" t="s">
        <v>22</v>
      </c>
      <c r="D6" s="132" t="s">
        <v>159</v>
      </c>
      <c r="E6" s="132" t="s">
        <v>160</v>
      </c>
      <c r="F6" s="132" t="s">
        <v>161</v>
      </c>
      <c r="G6" s="132" t="s">
        <v>162</v>
      </c>
      <c r="H6" s="132" t="s">
        <v>163</v>
      </c>
      <c r="I6" s="132" t="s">
        <v>164</v>
      </c>
      <c r="J6" s="133" t="s">
        <v>52</v>
      </c>
      <c r="K6" s="134" t="s">
        <v>165</v>
      </c>
    </row>
    <row r="7" spans="1:11" ht="15" customHeight="1" thickBot="1">
      <c r="A7" s="135" t="s">
        <v>166</v>
      </c>
      <c r="B7" s="136" t="s">
        <v>166</v>
      </c>
      <c r="C7" s="136"/>
      <c r="D7" s="136" t="s">
        <v>166</v>
      </c>
      <c r="E7" s="136" t="s">
        <v>166</v>
      </c>
      <c r="F7" s="136" t="s">
        <v>166</v>
      </c>
      <c r="G7" s="136" t="s">
        <v>166</v>
      </c>
      <c r="H7" s="136"/>
      <c r="I7" s="136" t="s">
        <v>166</v>
      </c>
      <c r="J7" s="137" t="s">
        <v>29</v>
      </c>
      <c r="K7" s="138" t="s">
        <v>166</v>
      </c>
    </row>
    <row r="8" spans="1:15" ht="15" customHeight="1">
      <c r="A8" s="66">
        <v>1</v>
      </c>
      <c r="B8" s="57" t="str">
        <f>PROPER(N8)</f>
        <v>Juliana Franco</v>
      </c>
      <c r="C8" s="57" t="str">
        <f>PROPER(O8)</f>
        <v>Risaralda</v>
      </c>
      <c r="D8" s="58">
        <v>236</v>
      </c>
      <c r="E8" s="58">
        <v>179</v>
      </c>
      <c r="F8" s="58">
        <v>165</v>
      </c>
      <c r="G8" s="58">
        <v>180</v>
      </c>
      <c r="H8" s="58">
        <v>180</v>
      </c>
      <c r="I8" s="58">
        <v>165</v>
      </c>
      <c r="J8" s="59">
        <v>1105</v>
      </c>
      <c r="K8" s="67">
        <v>184.16666666666666</v>
      </c>
      <c r="N8" s="57" t="s">
        <v>100</v>
      </c>
      <c r="O8" s="57" t="s">
        <v>1</v>
      </c>
    </row>
    <row r="9" spans="1:15" ht="15" customHeight="1">
      <c r="A9" s="68">
        <v>2</v>
      </c>
      <c r="B9" s="57" t="str">
        <f aca="true" t="shared" si="0" ref="B9:B25">PROPER(N9)</f>
        <v>Angela Maria Cardozo</v>
      </c>
      <c r="C9" s="57" t="str">
        <f aca="true" t="shared" si="1" ref="C9:C25">PROPER(O9)</f>
        <v>Tolima</v>
      </c>
      <c r="D9" s="43">
        <v>161</v>
      </c>
      <c r="E9" s="43">
        <v>194</v>
      </c>
      <c r="F9" s="43">
        <v>160</v>
      </c>
      <c r="G9" s="43">
        <v>189</v>
      </c>
      <c r="H9" s="43">
        <v>165</v>
      </c>
      <c r="I9" s="43">
        <v>188</v>
      </c>
      <c r="J9" s="41">
        <v>1057</v>
      </c>
      <c r="K9" s="69">
        <v>176.16666666666666</v>
      </c>
      <c r="N9" s="42" t="s">
        <v>101</v>
      </c>
      <c r="O9" s="42" t="s">
        <v>4</v>
      </c>
    </row>
    <row r="10" spans="1:15" ht="15" customHeight="1">
      <c r="A10" s="68">
        <v>3</v>
      </c>
      <c r="B10" s="57" t="str">
        <f t="shared" si="0"/>
        <v>Andrea Carolina Miranda</v>
      </c>
      <c r="C10" s="57" t="str">
        <f t="shared" si="1"/>
        <v>Bogota</v>
      </c>
      <c r="D10" s="43">
        <v>146</v>
      </c>
      <c r="E10" s="43">
        <v>212</v>
      </c>
      <c r="F10" s="43">
        <v>165</v>
      </c>
      <c r="G10" s="43">
        <v>190</v>
      </c>
      <c r="H10" s="43">
        <v>122</v>
      </c>
      <c r="I10" s="43">
        <v>202</v>
      </c>
      <c r="J10" s="41">
        <v>1037</v>
      </c>
      <c r="K10" s="69">
        <v>172.83333333333334</v>
      </c>
      <c r="N10" s="43" t="s">
        <v>102</v>
      </c>
      <c r="O10" s="43" t="s">
        <v>2</v>
      </c>
    </row>
    <row r="11" spans="1:15" ht="15" customHeight="1">
      <c r="A11" s="68">
        <v>4</v>
      </c>
      <c r="B11" s="57" t="str">
        <f t="shared" si="0"/>
        <v>Ma.Nicoll Sepulveda Marin</v>
      </c>
      <c r="C11" s="57" t="str">
        <f t="shared" si="1"/>
        <v>Bogota</v>
      </c>
      <c r="D11" s="40">
        <v>175</v>
      </c>
      <c r="E11" s="40">
        <v>183</v>
      </c>
      <c r="F11" s="40">
        <v>166</v>
      </c>
      <c r="G11" s="40">
        <v>179</v>
      </c>
      <c r="H11" s="40">
        <v>155</v>
      </c>
      <c r="I11" s="40">
        <v>160</v>
      </c>
      <c r="J11" s="31">
        <v>1018</v>
      </c>
      <c r="K11" s="70">
        <v>169.66666666666666</v>
      </c>
      <c r="N11" s="39" t="s">
        <v>103</v>
      </c>
      <c r="O11" s="39" t="s">
        <v>2</v>
      </c>
    </row>
    <row r="12" spans="1:15" ht="15" customHeight="1">
      <c r="A12" s="68">
        <v>5</v>
      </c>
      <c r="B12" s="57" t="str">
        <f t="shared" si="0"/>
        <v>Alexandra Mosquera</v>
      </c>
      <c r="C12" s="57" t="str">
        <f t="shared" si="1"/>
        <v>Quindio</v>
      </c>
      <c r="D12" s="40">
        <v>173</v>
      </c>
      <c r="E12" s="40">
        <v>198</v>
      </c>
      <c r="F12" s="40">
        <v>136</v>
      </c>
      <c r="G12" s="40">
        <v>154</v>
      </c>
      <c r="H12" s="40">
        <v>186</v>
      </c>
      <c r="I12" s="40">
        <v>162</v>
      </c>
      <c r="J12" s="31">
        <v>1009</v>
      </c>
      <c r="K12" s="70">
        <v>168.16666666666666</v>
      </c>
      <c r="N12" s="39" t="s">
        <v>104</v>
      </c>
      <c r="O12" s="39" t="s">
        <v>6</v>
      </c>
    </row>
    <row r="13" spans="1:15" ht="15" customHeight="1">
      <c r="A13" s="68">
        <v>6</v>
      </c>
      <c r="B13" s="57" t="str">
        <f t="shared" si="0"/>
        <v>Laura Plazas Rodriguez</v>
      </c>
      <c r="C13" s="57" t="str">
        <f t="shared" si="1"/>
        <v>Bogota</v>
      </c>
      <c r="D13" s="40">
        <v>200</v>
      </c>
      <c r="E13" s="40">
        <v>158</v>
      </c>
      <c r="F13" s="40">
        <v>164</v>
      </c>
      <c r="G13" s="40">
        <v>168</v>
      </c>
      <c r="H13" s="40">
        <v>161</v>
      </c>
      <c r="I13" s="40">
        <v>157</v>
      </c>
      <c r="J13" s="31">
        <v>1008</v>
      </c>
      <c r="K13" s="70">
        <v>168</v>
      </c>
      <c r="N13" s="39" t="s">
        <v>105</v>
      </c>
      <c r="O13" s="39" t="s">
        <v>2</v>
      </c>
    </row>
    <row r="14" spans="1:15" ht="15" customHeight="1">
      <c r="A14" s="68">
        <v>7</v>
      </c>
      <c r="B14" s="57" t="str">
        <f t="shared" si="0"/>
        <v>Luisa Fernanda Vega</v>
      </c>
      <c r="C14" s="57" t="str">
        <f t="shared" si="1"/>
        <v>Quindio</v>
      </c>
      <c r="D14" s="40">
        <v>158</v>
      </c>
      <c r="E14" s="40">
        <v>184</v>
      </c>
      <c r="F14" s="40">
        <v>192</v>
      </c>
      <c r="G14" s="40">
        <v>180</v>
      </c>
      <c r="H14" s="40">
        <v>121</v>
      </c>
      <c r="I14" s="40">
        <v>163</v>
      </c>
      <c r="J14" s="31">
        <v>998</v>
      </c>
      <c r="K14" s="70">
        <v>166.33333333333334</v>
      </c>
      <c r="N14" s="39" t="s">
        <v>106</v>
      </c>
      <c r="O14" s="39" t="s">
        <v>6</v>
      </c>
    </row>
    <row r="15" spans="1:15" ht="15" customHeight="1">
      <c r="A15" s="68">
        <v>8</v>
      </c>
      <c r="B15" s="57" t="str">
        <f t="shared" si="0"/>
        <v>Andrea Novoa Robles</v>
      </c>
      <c r="C15" s="57" t="str">
        <f t="shared" si="1"/>
        <v>Tolima</v>
      </c>
      <c r="D15" s="40">
        <v>168</v>
      </c>
      <c r="E15" s="40">
        <v>131</v>
      </c>
      <c r="F15" s="40">
        <v>169</v>
      </c>
      <c r="G15" s="40">
        <v>144</v>
      </c>
      <c r="H15" s="40">
        <v>156</v>
      </c>
      <c r="I15" s="40">
        <v>172</v>
      </c>
      <c r="J15" s="31">
        <v>940</v>
      </c>
      <c r="K15" s="70">
        <v>156.66666666666666</v>
      </c>
      <c r="N15" s="39" t="s">
        <v>107</v>
      </c>
      <c r="O15" s="39" t="s">
        <v>4</v>
      </c>
    </row>
    <row r="16" spans="1:15" ht="15" customHeight="1">
      <c r="A16" s="68">
        <v>9</v>
      </c>
      <c r="B16" s="57" t="str">
        <f t="shared" si="0"/>
        <v>Valentina Zapata Amaya</v>
      </c>
      <c r="C16" s="57" t="str">
        <f t="shared" si="1"/>
        <v>Bogota</v>
      </c>
      <c r="D16" s="40">
        <v>147</v>
      </c>
      <c r="E16" s="40">
        <v>158</v>
      </c>
      <c r="F16" s="40">
        <v>152</v>
      </c>
      <c r="G16" s="40">
        <v>148</v>
      </c>
      <c r="H16" s="40">
        <v>140</v>
      </c>
      <c r="I16" s="40">
        <v>160</v>
      </c>
      <c r="J16" s="31">
        <v>905</v>
      </c>
      <c r="K16" s="70">
        <v>150.83333333333334</v>
      </c>
      <c r="N16" s="39" t="s">
        <v>108</v>
      </c>
      <c r="O16" s="39" t="s">
        <v>2</v>
      </c>
    </row>
    <row r="17" spans="1:15" ht="15" customHeight="1">
      <c r="A17" s="68">
        <v>10</v>
      </c>
      <c r="B17" s="57" t="str">
        <f t="shared" si="0"/>
        <v>Laura Reyes Herreño</v>
      </c>
      <c r="C17" s="57" t="str">
        <f t="shared" si="1"/>
        <v>Bogota</v>
      </c>
      <c r="D17" s="40">
        <v>156</v>
      </c>
      <c r="E17" s="40">
        <v>153</v>
      </c>
      <c r="F17" s="40">
        <v>149</v>
      </c>
      <c r="G17" s="40">
        <v>132</v>
      </c>
      <c r="H17" s="40">
        <v>114</v>
      </c>
      <c r="I17" s="40">
        <v>187</v>
      </c>
      <c r="J17" s="31">
        <v>891</v>
      </c>
      <c r="K17" s="70">
        <v>148.5</v>
      </c>
      <c r="N17" s="39" t="s">
        <v>109</v>
      </c>
      <c r="O17" s="39" t="s">
        <v>2</v>
      </c>
    </row>
    <row r="18" spans="1:15" ht="15" customHeight="1">
      <c r="A18" s="68">
        <v>11</v>
      </c>
      <c r="B18" s="57" t="str">
        <f t="shared" si="0"/>
        <v>Lina Maria Camargo</v>
      </c>
      <c r="C18" s="57" t="str">
        <f t="shared" si="1"/>
        <v>Bogota</v>
      </c>
      <c r="D18" s="40">
        <v>137</v>
      </c>
      <c r="E18" s="40">
        <v>169</v>
      </c>
      <c r="F18" s="40">
        <v>111</v>
      </c>
      <c r="G18" s="40">
        <v>144</v>
      </c>
      <c r="H18" s="40">
        <v>155</v>
      </c>
      <c r="I18" s="40">
        <v>141</v>
      </c>
      <c r="J18" s="31">
        <v>857</v>
      </c>
      <c r="K18" s="70">
        <v>142.83333333333334</v>
      </c>
      <c r="N18" s="39" t="s">
        <v>110</v>
      </c>
      <c r="O18" s="39" t="s">
        <v>2</v>
      </c>
    </row>
    <row r="19" spans="1:15" ht="15" customHeight="1">
      <c r="A19" s="68">
        <v>12</v>
      </c>
      <c r="B19" s="57" t="str">
        <f t="shared" si="0"/>
        <v>Silvana Jimenez</v>
      </c>
      <c r="C19" s="57" t="str">
        <f t="shared" si="1"/>
        <v>Cundinamarca</v>
      </c>
      <c r="D19" s="40">
        <v>148</v>
      </c>
      <c r="E19" s="40">
        <v>143</v>
      </c>
      <c r="F19" s="40">
        <v>113</v>
      </c>
      <c r="G19" s="40">
        <v>145</v>
      </c>
      <c r="H19" s="40">
        <v>152</v>
      </c>
      <c r="I19" s="40">
        <v>153</v>
      </c>
      <c r="J19" s="31">
        <v>854</v>
      </c>
      <c r="K19" s="70">
        <v>142.33333333333334</v>
      </c>
      <c r="N19" s="39" t="s">
        <v>111</v>
      </c>
      <c r="O19" s="39" t="s">
        <v>19</v>
      </c>
    </row>
    <row r="20" spans="1:15" ht="15" customHeight="1">
      <c r="A20" s="68">
        <v>13</v>
      </c>
      <c r="B20" s="57" t="str">
        <f t="shared" si="0"/>
        <v>Maria Jose Cano</v>
      </c>
      <c r="C20" s="57" t="str">
        <f t="shared" si="1"/>
        <v>Risaralda</v>
      </c>
      <c r="D20" s="40">
        <v>132</v>
      </c>
      <c r="E20" s="40">
        <v>125</v>
      </c>
      <c r="F20" s="40">
        <v>158</v>
      </c>
      <c r="G20" s="40">
        <v>135</v>
      </c>
      <c r="H20" s="40">
        <v>128</v>
      </c>
      <c r="I20" s="40">
        <v>176</v>
      </c>
      <c r="J20" s="31">
        <v>854</v>
      </c>
      <c r="K20" s="70">
        <v>142.33333333333334</v>
      </c>
      <c r="N20" s="39" t="s">
        <v>112</v>
      </c>
      <c r="O20" s="39" t="s">
        <v>1</v>
      </c>
    </row>
    <row r="21" spans="1:15" ht="15" customHeight="1">
      <c r="A21" s="68">
        <v>14</v>
      </c>
      <c r="B21" s="57" t="str">
        <f t="shared" si="0"/>
        <v>Natalia Salazar</v>
      </c>
      <c r="C21" s="57" t="str">
        <f t="shared" si="1"/>
        <v>Atlantico</v>
      </c>
      <c r="D21" s="40">
        <v>149</v>
      </c>
      <c r="E21" s="40">
        <v>138</v>
      </c>
      <c r="F21" s="40">
        <v>122</v>
      </c>
      <c r="G21" s="40">
        <v>181</v>
      </c>
      <c r="H21" s="40">
        <v>126</v>
      </c>
      <c r="I21" s="40">
        <v>134</v>
      </c>
      <c r="J21" s="31">
        <v>850</v>
      </c>
      <c r="K21" s="70">
        <v>141.66666666666666</v>
      </c>
      <c r="N21" s="39" t="s">
        <v>113</v>
      </c>
      <c r="O21" s="39" t="s">
        <v>11</v>
      </c>
    </row>
    <row r="22" spans="1:15" ht="15" customHeight="1">
      <c r="A22" s="68">
        <v>15</v>
      </c>
      <c r="B22" s="57" t="str">
        <f t="shared" si="0"/>
        <v>Alejandra Jimenez</v>
      </c>
      <c r="C22" s="57" t="str">
        <f t="shared" si="1"/>
        <v>Cundinamarca</v>
      </c>
      <c r="D22" s="40">
        <v>164</v>
      </c>
      <c r="E22" s="40">
        <v>129</v>
      </c>
      <c r="F22" s="40">
        <v>140</v>
      </c>
      <c r="G22" s="40">
        <v>169</v>
      </c>
      <c r="H22" s="40">
        <v>88</v>
      </c>
      <c r="I22" s="40">
        <v>124</v>
      </c>
      <c r="J22" s="31">
        <v>814</v>
      </c>
      <c r="K22" s="70">
        <v>135.66666666666666</v>
      </c>
      <c r="N22" s="39" t="s">
        <v>114</v>
      </c>
      <c r="O22" s="39" t="s">
        <v>19</v>
      </c>
    </row>
    <row r="23" spans="1:15" ht="15" customHeight="1">
      <c r="A23" s="68">
        <v>16</v>
      </c>
      <c r="B23" s="57" t="str">
        <f t="shared" si="0"/>
        <v>Ana Maria Santander</v>
      </c>
      <c r="C23" s="57" t="str">
        <f t="shared" si="1"/>
        <v>Tolima</v>
      </c>
      <c r="D23" s="40">
        <v>118</v>
      </c>
      <c r="E23" s="40">
        <v>151</v>
      </c>
      <c r="F23" s="40">
        <v>142</v>
      </c>
      <c r="G23" s="40">
        <v>100</v>
      </c>
      <c r="H23" s="40">
        <v>137</v>
      </c>
      <c r="I23" s="40">
        <v>152</v>
      </c>
      <c r="J23" s="31">
        <v>800</v>
      </c>
      <c r="K23" s="70">
        <v>133.33333333333334</v>
      </c>
      <c r="N23" s="39" t="s">
        <v>115</v>
      </c>
      <c r="O23" s="39" t="s">
        <v>4</v>
      </c>
    </row>
    <row r="24" spans="1:15" ht="15" customHeight="1">
      <c r="A24" s="68">
        <v>17</v>
      </c>
      <c r="B24" s="57" t="str">
        <f t="shared" si="0"/>
        <v>Maria Jose Santander</v>
      </c>
      <c r="C24" s="57" t="str">
        <f t="shared" si="1"/>
        <v>Tolima</v>
      </c>
      <c r="D24" s="40">
        <v>111</v>
      </c>
      <c r="E24" s="40">
        <v>127</v>
      </c>
      <c r="F24" s="40">
        <v>135</v>
      </c>
      <c r="G24" s="40">
        <v>140</v>
      </c>
      <c r="H24" s="40">
        <v>126</v>
      </c>
      <c r="I24" s="40">
        <v>132</v>
      </c>
      <c r="J24" s="31">
        <v>771</v>
      </c>
      <c r="K24" s="70">
        <v>128.5</v>
      </c>
      <c r="N24" s="39" t="s">
        <v>116</v>
      </c>
      <c r="O24" s="39" t="s">
        <v>4</v>
      </c>
    </row>
    <row r="25" spans="1:15" ht="15" customHeight="1" thickBot="1">
      <c r="A25" s="71">
        <v>18</v>
      </c>
      <c r="B25" s="83" t="str">
        <f t="shared" si="0"/>
        <v>Lina Marcela Salazar</v>
      </c>
      <c r="C25" s="83" t="str">
        <f t="shared" si="1"/>
        <v>Santander</v>
      </c>
      <c r="D25" s="73">
        <v>116</v>
      </c>
      <c r="E25" s="73">
        <v>134</v>
      </c>
      <c r="F25" s="73">
        <v>100</v>
      </c>
      <c r="G25" s="73">
        <v>135</v>
      </c>
      <c r="H25" s="73">
        <v>108</v>
      </c>
      <c r="I25" s="73">
        <v>176</v>
      </c>
      <c r="J25" s="74">
        <v>769</v>
      </c>
      <c r="K25" s="75">
        <v>128.16666666666666</v>
      </c>
      <c r="N25" s="72" t="s">
        <v>117</v>
      </c>
      <c r="O25" s="72" t="s">
        <v>17</v>
      </c>
    </row>
  </sheetData>
  <sheetProtection/>
  <mergeCells count="14">
    <mergeCell ref="G6:G7"/>
    <mergeCell ref="H6:H7"/>
    <mergeCell ref="I6:I7"/>
    <mergeCell ref="K6:K7"/>
    <mergeCell ref="A5:K5"/>
    <mergeCell ref="A3:K3"/>
    <mergeCell ref="A2:K2"/>
    <mergeCell ref="A1:K1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AE6" sqref="AE6:AE23"/>
    </sheetView>
  </sheetViews>
  <sheetFormatPr defaultColWidth="11.421875" defaultRowHeight="12.75"/>
  <cols>
    <col min="1" max="1" width="3.421875" style="10" customWidth="1"/>
    <col min="2" max="2" width="23.00390625" style="1" bestFit="1" customWidth="1"/>
    <col min="3" max="3" width="15.8515625" style="1" bestFit="1" customWidth="1"/>
    <col min="4" max="9" width="4.00390625" style="2" bestFit="1" customWidth="1"/>
    <col min="10" max="10" width="7.57421875" style="21" bestFit="1" customWidth="1"/>
    <col min="11" max="16" width="4.00390625" style="2" bestFit="1" customWidth="1"/>
    <col min="17" max="17" width="7.140625" style="21" bestFit="1" customWidth="1"/>
    <col min="18" max="18" width="4.00390625" style="2" customWidth="1"/>
    <col min="19" max="23" width="4.00390625" style="2" bestFit="1" customWidth="1"/>
    <col min="24" max="24" width="7.140625" style="21" bestFit="1" customWidth="1"/>
    <col min="25" max="30" width="4.00390625" style="2" bestFit="1" customWidth="1"/>
    <col min="31" max="31" width="7.140625" style="21" bestFit="1" customWidth="1"/>
    <col min="32" max="32" width="6.28125" style="1" bestFit="1" customWidth="1"/>
    <col min="33" max="33" width="6.421875" style="3" bestFit="1" customWidth="1"/>
    <col min="34" max="16384" width="11.421875" style="1" customWidth="1"/>
  </cols>
  <sheetData>
    <row r="1" spans="2:33" ht="20.25">
      <c r="B1" s="34" t="s">
        <v>54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2:33" ht="20.25">
      <c r="B2" s="34" t="s">
        <v>55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4" spans="2:33" ht="12.75">
      <c r="B4" s="7" t="s">
        <v>21</v>
      </c>
      <c r="C4" s="7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29</v>
      </c>
      <c r="R4" s="8" t="s">
        <v>40</v>
      </c>
      <c r="S4" s="8" t="s">
        <v>41</v>
      </c>
      <c r="T4" s="8" t="s">
        <v>42</v>
      </c>
      <c r="U4" s="8" t="s">
        <v>43</v>
      </c>
      <c r="V4" s="8" t="s">
        <v>44</v>
      </c>
      <c r="W4" s="8" t="s">
        <v>45</v>
      </c>
      <c r="X4" s="8" t="s">
        <v>29</v>
      </c>
      <c r="Y4" s="8" t="s">
        <v>46</v>
      </c>
      <c r="Z4" s="8" t="s">
        <v>47</v>
      </c>
      <c r="AA4" s="8" t="s">
        <v>48</v>
      </c>
      <c r="AB4" s="8" t="s">
        <v>49</v>
      </c>
      <c r="AC4" s="8" t="s">
        <v>50</v>
      </c>
      <c r="AD4" s="8" t="s">
        <v>51</v>
      </c>
      <c r="AE4" s="8" t="s">
        <v>29</v>
      </c>
      <c r="AF4" s="7" t="s">
        <v>52</v>
      </c>
      <c r="AG4" s="9" t="s">
        <v>53</v>
      </c>
    </row>
    <row r="6" spans="1:33" ht="12.75">
      <c r="A6" s="10">
        <v>1</v>
      </c>
      <c r="B6" s="12" t="s">
        <v>0</v>
      </c>
      <c r="C6" s="12" t="s">
        <v>1</v>
      </c>
      <c r="D6" s="13">
        <v>236</v>
      </c>
      <c r="E6" s="13">
        <v>179</v>
      </c>
      <c r="F6" s="13">
        <v>165</v>
      </c>
      <c r="G6" s="13">
        <v>180</v>
      </c>
      <c r="H6" s="13">
        <v>180</v>
      </c>
      <c r="I6" s="13">
        <v>165</v>
      </c>
      <c r="J6" s="13">
        <v>1105</v>
      </c>
      <c r="K6" s="13">
        <v>148</v>
      </c>
      <c r="L6" s="13">
        <v>183</v>
      </c>
      <c r="M6" s="13">
        <v>145</v>
      </c>
      <c r="N6" s="13">
        <v>154</v>
      </c>
      <c r="O6" s="13">
        <v>192</v>
      </c>
      <c r="P6" s="13">
        <v>149</v>
      </c>
      <c r="Q6" s="13">
        <v>971</v>
      </c>
      <c r="R6" s="13">
        <v>162</v>
      </c>
      <c r="S6" s="13">
        <v>169</v>
      </c>
      <c r="T6" s="13">
        <v>166</v>
      </c>
      <c r="U6" s="13">
        <v>196</v>
      </c>
      <c r="V6" s="13">
        <v>181</v>
      </c>
      <c r="W6" s="13">
        <v>180</v>
      </c>
      <c r="X6" s="13">
        <v>1054</v>
      </c>
      <c r="Y6" s="13">
        <v>160</v>
      </c>
      <c r="Z6" s="13">
        <v>179</v>
      </c>
      <c r="AA6" s="13">
        <v>184</v>
      </c>
      <c r="AB6" s="13">
        <v>200</v>
      </c>
      <c r="AC6" s="13">
        <v>171</v>
      </c>
      <c r="AD6" s="13">
        <v>189</v>
      </c>
      <c r="AE6" s="13">
        <v>1083</v>
      </c>
      <c r="AF6" s="12">
        <v>4213</v>
      </c>
      <c r="AG6" s="14">
        <v>175.54166666666666</v>
      </c>
    </row>
    <row r="7" spans="1:33" ht="12.75">
      <c r="A7" s="10">
        <v>2</v>
      </c>
      <c r="B7" s="15" t="s">
        <v>32</v>
      </c>
      <c r="C7" s="15" t="s">
        <v>2</v>
      </c>
      <c r="D7" s="16">
        <v>200</v>
      </c>
      <c r="E7" s="16">
        <v>158</v>
      </c>
      <c r="F7" s="16">
        <v>164</v>
      </c>
      <c r="G7" s="16">
        <v>168</v>
      </c>
      <c r="H7" s="16">
        <v>161</v>
      </c>
      <c r="I7" s="16">
        <v>157</v>
      </c>
      <c r="J7" s="16">
        <v>1008</v>
      </c>
      <c r="K7" s="16">
        <v>165</v>
      </c>
      <c r="L7" s="16">
        <v>157</v>
      </c>
      <c r="M7" s="16">
        <v>139</v>
      </c>
      <c r="N7" s="16">
        <v>168</v>
      </c>
      <c r="O7" s="16">
        <v>165</v>
      </c>
      <c r="P7" s="16">
        <v>174</v>
      </c>
      <c r="Q7" s="16">
        <v>968</v>
      </c>
      <c r="R7" s="16">
        <v>180</v>
      </c>
      <c r="S7" s="16">
        <v>135</v>
      </c>
      <c r="T7" s="16">
        <v>195</v>
      </c>
      <c r="U7" s="16">
        <v>192</v>
      </c>
      <c r="V7" s="16">
        <v>153</v>
      </c>
      <c r="W7" s="16">
        <v>208</v>
      </c>
      <c r="X7" s="16">
        <v>1063</v>
      </c>
      <c r="Y7" s="16">
        <v>212</v>
      </c>
      <c r="Z7" s="16">
        <v>183</v>
      </c>
      <c r="AA7" s="16">
        <v>130</v>
      </c>
      <c r="AB7" s="16">
        <v>177</v>
      </c>
      <c r="AC7" s="16">
        <v>172</v>
      </c>
      <c r="AD7" s="16">
        <v>190</v>
      </c>
      <c r="AE7" s="16">
        <v>1064</v>
      </c>
      <c r="AF7" s="15">
        <v>4103</v>
      </c>
      <c r="AG7" s="17">
        <v>170.95833333333334</v>
      </c>
    </row>
    <row r="8" spans="1:33" ht="12.75">
      <c r="A8" s="10">
        <v>3</v>
      </c>
      <c r="B8" s="18" t="s">
        <v>3</v>
      </c>
      <c r="C8" s="18" t="s">
        <v>4</v>
      </c>
      <c r="D8" s="19">
        <v>161</v>
      </c>
      <c r="E8" s="19">
        <v>194</v>
      </c>
      <c r="F8" s="19">
        <v>160</v>
      </c>
      <c r="G8" s="19">
        <v>189</v>
      </c>
      <c r="H8" s="19">
        <v>165</v>
      </c>
      <c r="I8" s="19">
        <v>188</v>
      </c>
      <c r="J8" s="19">
        <v>1057</v>
      </c>
      <c r="K8" s="19">
        <v>206</v>
      </c>
      <c r="L8" s="19">
        <v>147</v>
      </c>
      <c r="M8" s="19">
        <v>156</v>
      </c>
      <c r="N8" s="19">
        <v>156</v>
      </c>
      <c r="O8" s="19">
        <v>163</v>
      </c>
      <c r="P8" s="19">
        <v>147</v>
      </c>
      <c r="Q8" s="19">
        <v>975</v>
      </c>
      <c r="R8" s="19">
        <v>190</v>
      </c>
      <c r="S8" s="19">
        <v>148</v>
      </c>
      <c r="T8" s="19">
        <v>146</v>
      </c>
      <c r="U8" s="19">
        <v>157</v>
      </c>
      <c r="V8" s="19">
        <v>185</v>
      </c>
      <c r="W8" s="19">
        <v>156</v>
      </c>
      <c r="X8" s="19">
        <v>982</v>
      </c>
      <c r="Y8" s="19">
        <v>164</v>
      </c>
      <c r="Z8" s="19">
        <v>138</v>
      </c>
      <c r="AA8" s="19">
        <v>188</v>
      </c>
      <c r="AB8" s="19">
        <v>181</v>
      </c>
      <c r="AC8" s="19">
        <v>162</v>
      </c>
      <c r="AD8" s="19">
        <v>125</v>
      </c>
      <c r="AE8" s="19">
        <v>958</v>
      </c>
      <c r="AF8" s="18">
        <v>3972</v>
      </c>
      <c r="AG8" s="20">
        <v>165.5</v>
      </c>
    </row>
    <row r="9" spans="1:33" ht="12.75">
      <c r="A9" s="10">
        <v>4</v>
      </c>
      <c r="B9" s="4" t="s">
        <v>5</v>
      </c>
      <c r="C9" s="4" t="s">
        <v>6</v>
      </c>
      <c r="D9" s="5">
        <v>173</v>
      </c>
      <c r="E9" s="5">
        <v>198</v>
      </c>
      <c r="F9" s="5">
        <v>136</v>
      </c>
      <c r="G9" s="5">
        <v>154</v>
      </c>
      <c r="H9" s="5">
        <v>186</v>
      </c>
      <c r="I9" s="5">
        <v>162</v>
      </c>
      <c r="J9" s="11">
        <v>1009</v>
      </c>
      <c r="K9" s="5">
        <v>175</v>
      </c>
      <c r="L9" s="5">
        <v>174</v>
      </c>
      <c r="M9" s="5">
        <v>129</v>
      </c>
      <c r="N9" s="5">
        <v>168</v>
      </c>
      <c r="O9" s="5">
        <v>149</v>
      </c>
      <c r="P9" s="5">
        <v>150</v>
      </c>
      <c r="Q9" s="11">
        <v>945</v>
      </c>
      <c r="R9" s="5">
        <v>138</v>
      </c>
      <c r="S9" s="5">
        <v>190</v>
      </c>
      <c r="T9" s="5">
        <v>179</v>
      </c>
      <c r="U9" s="5">
        <v>213</v>
      </c>
      <c r="V9" s="5">
        <v>165</v>
      </c>
      <c r="W9" s="5">
        <v>201</v>
      </c>
      <c r="X9" s="11">
        <v>1086</v>
      </c>
      <c r="Y9" s="5">
        <v>126</v>
      </c>
      <c r="Z9" s="5">
        <v>179</v>
      </c>
      <c r="AA9" s="5">
        <v>143</v>
      </c>
      <c r="AB9" s="5">
        <v>139</v>
      </c>
      <c r="AC9" s="5">
        <v>151</v>
      </c>
      <c r="AD9" s="5">
        <v>180</v>
      </c>
      <c r="AE9" s="11">
        <v>918</v>
      </c>
      <c r="AF9" s="4">
        <v>3958</v>
      </c>
      <c r="AG9" s="6">
        <v>164.91666666666666</v>
      </c>
    </row>
    <row r="10" spans="1:33" ht="12.75">
      <c r="A10" s="10">
        <v>5</v>
      </c>
      <c r="B10" s="4" t="s">
        <v>31</v>
      </c>
      <c r="C10" s="4" t="s">
        <v>2</v>
      </c>
      <c r="D10" s="5">
        <v>146</v>
      </c>
      <c r="E10" s="5">
        <v>212</v>
      </c>
      <c r="F10" s="5">
        <v>165</v>
      </c>
      <c r="G10" s="5">
        <v>190</v>
      </c>
      <c r="H10" s="5">
        <v>122</v>
      </c>
      <c r="I10" s="5">
        <v>202</v>
      </c>
      <c r="J10" s="11">
        <v>1037</v>
      </c>
      <c r="K10" s="5">
        <v>139</v>
      </c>
      <c r="L10" s="5">
        <v>189</v>
      </c>
      <c r="M10" s="5">
        <v>132</v>
      </c>
      <c r="N10" s="5">
        <v>151</v>
      </c>
      <c r="O10" s="5">
        <v>148</v>
      </c>
      <c r="P10" s="5">
        <v>115</v>
      </c>
      <c r="Q10" s="11">
        <v>874</v>
      </c>
      <c r="R10" s="5">
        <v>148</v>
      </c>
      <c r="S10" s="5">
        <v>168</v>
      </c>
      <c r="T10" s="5">
        <v>135</v>
      </c>
      <c r="U10" s="5">
        <v>218</v>
      </c>
      <c r="V10" s="5">
        <v>172</v>
      </c>
      <c r="W10" s="5">
        <v>186</v>
      </c>
      <c r="X10" s="11">
        <v>1027</v>
      </c>
      <c r="Y10" s="5">
        <v>136</v>
      </c>
      <c r="Z10" s="5">
        <v>171</v>
      </c>
      <c r="AA10" s="5">
        <v>167</v>
      </c>
      <c r="AB10" s="5">
        <v>158</v>
      </c>
      <c r="AC10" s="5">
        <v>126</v>
      </c>
      <c r="AD10" s="5">
        <v>182</v>
      </c>
      <c r="AE10" s="11">
        <v>940</v>
      </c>
      <c r="AF10" s="4">
        <v>3878</v>
      </c>
      <c r="AG10" s="6">
        <v>161.58333333333334</v>
      </c>
    </row>
    <row r="11" spans="1:33" ht="12.75">
      <c r="A11" s="10">
        <v>6</v>
      </c>
      <c r="B11" s="4" t="s">
        <v>30</v>
      </c>
      <c r="C11" s="4" t="s">
        <v>2</v>
      </c>
      <c r="D11" s="5">
        <v>175</v>
      </c>
      <c r="E11" s="5">
        <v>183</v>
      </c>
      <c r="F11" s="5">
        <v>166</v>
      </c>
      <c r="G11" s="5">
        <v>179</v>
      </c>
      <c r="H11" s="5">
        <v>155</v>
      </c>
      <c r="I11" s="5">
        <v>160</v>
      </c>
      <c r="J11" s="11">
        <v>1018</v>
      </c>
      <c r="K11" s="5">
        <v>157</v>
      </c>
      <c r="L11" s="5">
        <v>145</v>
      </c>
      <c r="M11" s="5">
        <v>152</v>
      </c>
      <c r="N11" s="5">
        <v>155</v>
      </c>
      <c r="O11" s="5">
        <v>102</v>
      </c>
      <c r="P11" s="5">
        <v>145</v>
      </c>
      <c r="Q11" s="11">
        <v>856</v>
      </c>
      <c r="R11" s="5">
        <v>162</v>
      </c>
      <c r="S11" s="5">
        <v>164</v>
      </c>
      <c r="T11" s="5">
        <v>147</v>
      </c>
      <c r="U11" s="5">
        <v>176</v>
      </c>
      <c r="V11" s="5">
        <v>160</v>
      </c>
      <c r="W11" s="5">
        <v>165</v>
      </c>
      <c r="X11" s="11">
        <v>974</v>
      </c>
      <c r="Y11" s="5">
        <v>168</v>
      </c>
      <c r="Z11" s="5">
        <v>147</v>
      </c>
      <c r="AA11" s="5">
        <v>165</v>
      </c>
      <c r="AB11" s="5">
        <v>177</v>
      </c>
      <c r="AC11" s="5">
        <v>190</v>
      </c>
      <c r="AD11" s="5">
        <v>158</v>
      </c>
      <c r="AE11" s="11">
        <v>1005</v>
      </c>
      <c r="AF11" s="4">
        <v>3853</v>
      </c>
      <c r="AG11" s="6">
        <v>160.54166666666666</v>
      </c>
    </row>
    <row r="12" spans="1:33" ht="12.75">
      <c r="A12" s="10">
        <v>7</v>
      </c>
      <c r="B12" s="4" t="s">
        <v>33</v>
      </c>
      <c r="C12" s="4" t="s">
        <v>2</v>
      </c>
      <c r="D12" s="5">
        <v>147</v>
      </c>
      <c r="E12" s="5">
        <v>158</v>
      </c>
      <c r="F12" s="5">
        <v>152</v>
      </c>
      <c r="G12" s="5">
        <v>148</v>
      </c>
      <c r="H12" s="5">
        <v>140</v>
      </c>
      <c r="I12" s="5">
        <v>160</v>
      </c>
      <c r="J12" s="11">
        <v>905</v>
      </c>
      <c r="K12" s="5">
        <v>157</v>
      </c>
      <c r="L12" s="5">
        <v>118</v>
      </c>
      <c r="M12" s="5">
        <v>124</v>
      </c>
      <c r="N12" s="5">
        <v>155</v>
      </c>
      <c r="O12" s="5">
        <v>182</v>
      </c>
      <c r="P12" s="5">
        <v>161</v>
      </c>
      <c r="Q12" s="11">
        <v>897</v>
      </c>
      <c r="R12" s="5">
        <v>138</v>
      </c>
      <c r="S12" s="5">
        <v>151</v>
      </c>
      <c r="T12" s="5">
        <v>126</v>
      </c>
      <c r="U12" s="5">
        <v>183</v>
      </c>
      <c r="V12" s="5">
        <v>180</v>
      </c>
      <c r="W12" s="5">
        <v>154</v>
      </c>
      <c r="X12" s="11">
        <v>932</v>
      </c>
      <c r="Y12" s="5">
        <v>167</v>
      </c>
      <c r="Z12" s="5">
        <v>170</v>
      </c>
      <c r="AA12" s="5">
        <v>140</v>
      </c>
      <c r="AB12" s="5">
        <v>152</v>
      </c>
      <c r="AC12" s="5">
        <v>172</v>
      </c>
      <c r="AD12" s="5">
        <v>155</v>
      </c>
      <c r="AE12" s="11">
        <v>956</v>
      </c>
      <c r="AF12" s="4">
        <v>3690</v>
      </c>
      <c r="AG12" s="6">
        <v>153.75</v>
      </c>
    </row>
    <row r="13" spans="1:33" ht="12.75">
      <c r="A13" s="10">
        <v>8</v>
      </c>
      <c r="B13" s="4" t="s">
        <v>7</v>
      </c>
      <c r="C13" s="4" t="s">
        <v>6</v>
      </c>
      <c r="D13" s="5">
        <v>158</v>
      </c>
      <c r="E13" s="5">
        <v>184</v>
      </c>
      <c r="F13" s="5">
        <v>192</v>
      </c>
      <c r="G13" s="5">
        <v>180</v>
      </c>
      <c r="H13" s="5">
        <v>121</v>
      </c>
      <c r="I13" s="5">
        <v>163</v>
      </c>
      <c r="J13" s="11">
        <v>998</v>
      </c>
      <c r="K13" s="5">
        <v>157</v>
      </c>
      <c r="L13" s="5">
        <v>181</v>
      </c>
      <c r="M13" s="5">
        <v>162</v>
      </c>
      <c r="N13" s="5">
        <v>138</v>
      </c>
      <c r="O13" s="5">
        <v>106</v>
      </c>
      <c r="P13" s="5">
        <v>163</v>
      </c>
      <c r="Q13" s="11">
        <v>907</v>
      </c>
      <c r="R13" s="5">
        <v>118</v>
      </c>
      <c r="S13" s="5">
        <v>145</v>
      </c>
      <c r="T13" s="5">
        <v>167</v>
      </c>
      <c r="U13" s="5">
        <v>155</v>
      </c>
      <c r="V13" s="5">
        <v>111</v>
      </c>
      <c r="W13" s="5">
        <v>159</v>
      </c>
      <c r="X13" s="11">
        <v>855</v>
      </c>
      <c r="Y13" s="5">
        <v>148</v>
      </c>
      <c r="Z13" s="5">
        <v>140</v>
      </c>
      <c r="AA13" s="5">
        <v>152</v>
      </c>
      <c r="AB13" s="5">
        <v>92</v>
      </c>
      <c r="AC13" s="5">
        <v>138</v>
      </c>
      <c r="AD13" s="5">
        <v>129</v>
      </c>
      <c r="AE13" s="11">
        <v>799</v>
      </c>
      <c r="AF13" s="4">
        <v>3559</v>
      </c>
      <c r="AG13" s="6">
        <v>148.29166666666666</v>
      </c>
    </row>
    <row r="14" spans="1:33" ht="12.75">
      <c r="A14" s="10">
        <v>9</v>
      </c>
      <c r="B14" s="4" t="s">
        <v>8</v>
      </c>
      <c r="C14" s="4" t="s">
        <v>1</v>
      </c>
      <c r="D14" s="5">
        <v>132</v>
      </c>
      <c r="E14" s="5">
        <v>125</v>
      </c>
      <c r="F14" s="5">
        <v>158</v>
      </c>
      <c r="G14" s="5">
        <v>135</v>
      </c>
      <c r="H14" s="5">
        <v>128</v>
      </c>
      <c r="I14" s="5">
        <v>176</v>
      </c>
      <c r="J14" s="11">
        <v>854</v>
      </c>
      <c r="K14" s="5">
        <v>130</v>
      </c>
      <c r="L14" s="5">
        <v>134</v>
      </c>
      <c r="M14" s="5">
        <v>93</v>
      </c>
      <c r="N14" s="5">
        <v>159</v>
      </c>
      <c r="O14" s="5">
        <v>127</v>
      </c>
      <c r="P14" s="5">
        <v>156</v>
      </c>
      <c r="Q14" s="11">
        <v>799</v>
      </c>
      <c r="R14" s="5">
        <v>148</v>
      </c>
      <c r="S14" s="5">
        <v>181</v>
      </c>
      <c r="T14" s="5">
        <v>153</v>
      </c>
      <c r="U14" s="5">
        <v>151</v>
      </c>
      <c r="V14" s="5">
        <v>148</v>
      </c>
      <c r="W14" s="5">
        <v>130</v>
      </c>
      <c r="X14" s="11">
        <v>911</v>
      </c>
      <c r="Y14" s="5">
        <v>168</v>
      </c>
      <c r="Z14" s="5">
        <v>136</v>
      </c>
      <c r="AA14" s="5">
        <v>184</v>
      </c>
      <c r="AB14" s="5">
        <v>120</v>
      </c>
      <c r="AC14" s="5">
        <v>173</v>
      </c>
      <c r="AD14" s="5">
        <v>183</v>
      </c>
      <c r="AE14" s="11">
        <v>964</v>
      </c>
      <c r="AF14" s="4">
        <v>3528</v>
      </c>
      <c r="AG14" s="6">
        <v>147</v>
      </c>
    </row>
    <row r="15" spans="1:33" ht="12.75">
      <c r="A15" s="10">
        <v>10</v>
      </c>
      <c r="B15" s="4" t="s">
        <v>9</v>
      </c>
      <c r="C15" s="4" t="s">
        <v>4</v>
      </c>
      <c r="D15" s="5">
        <v>168</v>
      </c>
      <c r="E15" s="5">
        <v>131</v>
      </c>
      <c r="F15" s="5">
        <v>169</v>
      </c>
      <c r="G15" s="5">
        <v>144</v>
      </c>
      <c r="H15" s="5">
        <v>156</v>
      </c>
      <c r="I15" s="5">
        <v>172</v>
      </c>
      <c r="J15" s="11">
        <v>940</v>
      </c>
      <c r="K15" s="5">
        <v>149</v>
      </c>
      <c r="L15" s="5">
        <v>171</v>
      </c>
      <c r="M15" s="5">
        <v>165</v>
      </c>
      <c r="N15" s="5">
        <v>149</v>
      </c>
      <c r="O15" s="5">
        <v>191</v>
      </c>
      <c r="P15" s="5">
        <v>212</v>
      </c>
      <c r="Q15" s="11">
        <v>1037</v>
      </c>
      <c r="R15" s="5">
        <v>145</v>
      </c>
      <c r="S15" s="5">
        <v>157</v>
      </c>
      <c r="T15" s="5">
        <v>188</v>
      </c>
      <c r="U15" s="5">
        <v>213</v>
      </c>
      <c r="V15" s="5">
        <v>152</v>
      </c>
      <c r="W15" s="5">
        <v>182</v>
      </c>
      <c r="X15" s="11">
        <v>1037</v>
      </c>
      <c r="Y15" s="5">
        <v>158</v>
      </c>
      <c r="Z15" s="5">
        <v>158</v>
      </c>
      <c r="AA15" s="5">
        <v>160</v>
      </c>
      <c r="AB15" s="5"/>
      <c r="AC15" s="5"/>
      <c r="AD15" s="5"/>
      <c r="AE15" s="11">
        <v>476</v>
      </c>
      <c r="AF15" s="4">
        <v>3490</v>
      </c>
      <c r="AG15" s="6">
        <v>166.1904761904762</v>
      </c>
    </row>
    <row r="16" spans="1:33" ht="12.75">
      <c r="A16" s="10">
        <v>11</v>
      </c>
      <c r="B16" s="4" t="s">
        <v>10</v>
      </c>
      <c r="C16" s="4" t="s">
        <v>11</v>
      </c>
      <c r="D16" s="5">
        <v>149</v>
      </c>
      <c r="E16" s="5">
        <v>138</v>
      </c>
      <c r="F16" s="5">
        <v>122</v>
      </c>
      <c r="G16" s="5">
        <v>181</v>
      </c>
      <c r="H16" s="5">
        <v>126</v>
      </c>
      <c r="I16" s="5">
        <v>134</v>
      </c>
      <c r="J16" s="11">
        <v>850</v>
      </c>
      <c r="K16" s="5">
        <v>162</v>
      </c>
      <c r="L16" s="5">
        <v>153</v>
      </c>
      <c r="M16" s="5">
        <v>128</v>
      </c>
      <c r="N16" s="5">
        <v>131</v>
      </c>
      <c r="O16" s="5">
        <v>146</v>
      </c>
      <c r="P16" s="5">
        <v>123</v>
      </c>
      <c r="Q16" s="11">
        <v>843</v>
      </c>
      <c r="R16" s="5">
        <v>138</v>
      </c>
      <c r="S16" s="5">
        <v>155</v>
      </c>
      <c r="T16" s="5">
        <v>134</v>
      </c>
      <c r="U16" s="5">
        <v>169</v>
      </c>
      <c r="V16" s="5">
        <v>157</v>
      </c>
      <c r="W16" s="5">
        <v>127</v>
      </c>
      <c r="X16" s="11">
        <v>880</v>
      </c>
      <c r="Y16" s="5">
        <v>151</v>
      </c>
      <c r="Z16" s="5">
        <v>154</v>
      </c>
      <c r="AA16" s="5">
        <v>105</v>
      </c>
      <c r="AB16" s="5">
        <v>125</v>
      </c>
      <c r="AC16" s="5">
        <v>149</v>
      </c>
      <c r="AD16" s="5">
        <v>143</v>
      </c>
      <c r="AE16" s="11">
        <v>827</v>
      </c>
      <c r="AF16" s="4">
        <v>3400</v>
      </c>
      <c r="AG16" s="6">
        <v>141.66666666666666</v>
      </c>
    </row>
    <row r="17" spans="1:33" ht="12.75">
      <c r="A17" s="10">
        <v>12</v>
      </c>
      <c r="B17" s="4" t="s">
        <v>12</v>
      </c>
      <c r="C17" s="4" t="s">
        <v>2</v>
      </c>
      <c r="D17" s="5">
        <v>137</v>
      </c>
      <c r="E17" s="5">
        <v>169</v>
      </c>
      <c r="F17" s="5">
        <v>111</v>
      </c>
      <c r="G17" s="5">
        <v>144</v>
      </c>
      <c r="H17" s="5">
        <v>144</v>
      </c>
      <c r="I17" s="5">
        <v>141</v>
      </c>
      <c r="J17" s="11">
        <v>846</v>
      </c>
      <c r="K17" s="5">
        <v>135</v>
      </c>
      <c r="L17" s="5">
        <v>118</v>
      </c>
      <c r="M17" s="5">
        <v>146</v>
      </c>
      <c r="N17" s="5">
        <v>111</v>
      </c>
      <c r="O17" s="5">
        <v>123</v>
      </c>
      <c r="P17" s="5">
        <v>115</v>
      </c>
      <c r="Q17" s="11">
        <v>748</v>
      </c>
      <c r="R17" s="5">
        <v>130</v>
      </c>
      <c r="S17" s="5">
        <v>146</v>
      </c>
      <c r="T17" s="5">
        <v>150</v>
      </c>
      <c r="U17" s="5">
        <v>135</v>
      </c>
      <c r="V17" s="5">
        <v>168</v>
      </c>
      <c r="W17" s="5">
        <v>173</v>
      </c>
      <c r="X17" s="11">
        <v>902</v>
      </c>
      <c r="Y17" s="5">
        <v>138</v>
      </c>
      <c r="Z17" s="5">
        <v>142</v>
      </c>
      <c r="AA17" s="5">
        <v>97</v>
      </c>
      <c r="AB17" s="5">
        <v>161</v>
      </c>
      <c r="AC17" s="5">
        <v>98</v>
      </c>
      <c r="AD17" s="5">
        <v>170</v>
      </c>
      <c r="AE17" s="11">
        <v>806</v>
      </c>
      <c r="AF17" s="4">
        <v>3302</v>
      </c>
      <c r="AG17" s="6">
        <v>137.58333333333334</v>
      </c>
    </row>
    <row r="18" spans="1:33" ht="12.75">
      <c r="A18" s="10">
        <v>13</v>
      </c>
      <c r="B18" s="4" t="s">
        <v>13</v>
      </c>
      <c r="C18" s="4" t="s">
        <v>4</v>
      </c>
      <c r="D18" s="5">
        <v>111</v>
      </c>
      <c r="E18" s="5">
        <v>127</v>
      </c>
      <c r="F18" s="5">
        <v>135</v>
      </c>
      <c r="G18" s="5">
        <v>140</v>
      </c>
      <c r="H18" s="5">
        <v>126</v>
      </c>
      <c r="I18" s="5">
        <v>132</v>
      </c>
      <c r="J18" s="11">
        <v>771</v>
      </c>
      <c r="K18" s="5">
        <v>141</v>
      </c>
      <c r="L18" s="5">
        <v>136</v>
      </c>
      <c r="M18" s="5">
        <v>146</v>
      </c>
      <c r="N18" s="5">
        <v>112</v>
      </c>
      <c r="O18" s="5">
        <v>162</v>
      </c>
      <c r="P18" s="5">
        <v>150</v>
      </c>
      <c r="Q18" s="11">
        <v>847</v>
      </c>
      <c r="R18" s="5">
        <v>141</v>
      </c>
      <c r="S18" s="5">
        <v>141</v>
      </c>
      <c r="T18" s="5">
        <v>144</v>
      </c>
      <c r="U18" s="5">
        <v>168</v>
      </c>
      <c r="V18" s="5">
        <v>142</v>
      </c>
      <c r="W18" s="5">
        <v>139</v>
      </c>
      <c r="X18" s="11">
        <v>875</v>
      </c>
      <c r="Y18" s="5">
        <v>116</v>
      </c>
      <c r="Z18" s="5">
        <v>142</v>
      </c>
      <c r="AA18" s="5">
        <v>145</v>
      </c>
      <c r="AB18" s="5">
        <v>147</v>
      </c>
      <c r="AC18" s="5">
        <v>109</v>
      </c>
      <c r="AD18" s="5">
        <v>147</v>
      </c>
      <c r="AE18" s="11">
        <v>806</v>
      </c>
      <c r="AF18" s="4">
        <v>3299</v>
      </c>
      <c r="AG18" s="6">
        <v>137.45833333333334</v>
      </c>
    </row>
    <row r="19" spans="1:33" ht="12.75">
      <c r="A19" s="10">
        <v>14</v>
      </c>
      <c r="B19" s="4" t="s">
        <v>14</v>
      </c>
      <c r="C19" s="4" t="s">
        <v>2</v>
      </c>
      <c r="D19" s="5">
        <v>156</v>
      </c>
      <c r="E19" s="5">
        <v>153</v>
      </c>
      <c r="F19" s="5">
        <v>149</v>
      </c>
      <c r="G19" s="5">
        <v>132</v>
      </c>
      <c r="H19" s="5">
        <v>114</v>
      </c>
      <c r="I19" s="5">
        <v>187</v>
      </c>
      <c r="J19" s="11">
        <v>891</v>
      </c>
      <c r="K19" s="5">
        <v>155</v>
      </c>
      <c r="L19" s="5">
        <v>161</v>
      </c>
      <c r="M19" s="5">
        <v>124</v>
      </c>
      <c r="N19" s="5">
        <v>120</v>
      </c>
      <c r="O19" s="5">
        <v>113</v>
      </c>
      <c r="P19" s="5">
        <v>115</v>
      </c>
      <c r="Q19" s="11">
        <v>788</v>
      </c>
      <c r="R19" s="5">
        <v>156</v>
      </c>
      <c r="S19" s="5">
        <v>144</v>
      </c>
      <c r="T19" s="5">
        <v>106</v>
      </c>
      <c r="U19" s="5">
        <v>123</v>
      </c>
      <c r="V19" s="5">
        <v>127</v>
      </c>
      <c r="W19" s="5">
        <v>155</v>
      </c>
      <c r="X19" s="11">
        <v>811</v>
      </c>
      <c r="Y19" s="5">
        <v>161</v>
      </c>
      <c r="Z19" s="5">
        <v>98</v>
      </c>
      <c r="AA19" s="5">
        <v>110</v>
      </c>
      <c r="AB19" s="5">
        <v>163</v>
      </c>
      <c r="AC19" s="5">
        <v>127</v>
      </c>
      <c r="AD19" s="5">
        <v>114</v>
      </c>
      <c r="AE19" s="11">
        <v>773</v>
      </c>
      <c r="AF19" s="4">
        <v>3263</v>
      </c>
      <c r="AG19" s="6">
        <v>135.95833333333334</v>
      </c>
    </row>
    <row r="20" spans="1:33" ht="12.75">
      <c r="A20" s="10">
        <v>15</v>
      </c>
      <c r="B20" s="4" t="s">
        <v>15</v>
      </c>
      <c r="C20" s="4" t="s">
        <v>4</v>
      </c>
      <c r="D20" s="5">
        <v>118</v>
      </c>
      <c r="E20" s="5">
        <v>151</v>
      </c>
      <c r="F20" s="5">
        <v>142</v>
      </c>
      <c r="G20" s="5">
        <v>100</v>
      </c>
      <c r="H20" s="5">
        <v>137</v>
      </c>
      <c r="I20" s="5">
        <v>152</v>
      </c>
      <c r="J20" s="11">
        <v>800</v>
      </c>
      <c r="K20" s="5">
        <v>120</v>
      </c>
      <c r="L20" s="5">
        <v>145</v>
      </c>
      <c r="M20" s="5">
        <v>112</v>
      </c>
      <c r="N20" s="5">
        <v>103</v>
      </c>
      <c r="O20" s="5">
        <v>140</v>
      </c>
      <c r="P20" s="5">
        <v>134</v>
      </c>
      <c r="Q20" s="11">
        <v>754</v>
      </c>
      <c r="R20" s="5">
        <v>123</v>
      </c>
      <c r="S20" s="5">
        <v>170</v>
      </c>
      <c r="T20" s="5">
        <v>130</v>
      </c>
      <c r="U20" s="5">
        <v>157</v>
      </c>
      <c r="V20" s="5">
        <v>161</v>
      </c>
      <c r="W20" s="5">
        <v>159</v>
      </c>
      <c r="X20" s="11">
        <v>900</v>
      </c>
      <c r="Y20" s="5">
        <v>138</v>
      </c>
      <c r="Z20" s="5">
        <v>113</v>
      </c>
      <c r="AA20" s="5">
        <v>139</v>
      </c>
      <c r="AB20" s="5">
        <v>121</v>
      </c>
      <c r="AC20" s="5">
        <v>132</v>
      </c>
      <c r="AD20" s="5">
        <v>136</v>
      </c>
      <c r="AE20" s="11">
        <v>779</v>
      </c>
      <c r="AF20" s="4">
        <v>3233</v>
      </c>
      <c r="AG20" s="6">
        <v>134.70833333333334</v>
      </c>
    </row>
    <row r="21" spans="1:33" ht="12.75">
      <c r="A21" s="10">
        <v>16</v>
      </c>
      <c r="B21" s="4" t="s">
        <v>16</v>
      </c>
      <c r="C21" s="4" t="s">
        <v>17</v>
      </c>
      <c r="D21" s="5">
        <v>116</v>
      </c>
      <c r="E21" s="5">
        <v>134</v>
      </c>
      <c r="F21" s="5">
        <v>100</v>
      </c>
      <c r="G21" s="5">
        <v>135</v>
      </c>
      <c r="H21" s="5">
        <v>108</v>
      </c>
      <c r="I21" s="5">
        <v>176</v>
      </c>
      <c r="J21" s="11">
        <v>769</v>
      </c>
      <c r="K21" s="5">
        <v>102</v>
      </c>
      <c r="L21" s="5">
        <v>124</v>
      </c>
      <c r="M21" s="5">
        <v>178</v>
      </c>
      <c r="N21" s="5">
        <v>161</v>
      </c>
      <c r="O21" s="5">
        <v>150</v>
      </c>
      <c r="P21" s="5">
        <v>133</v>
      </c>
      <c r="Q21" s="11">
        <v>848</v>
      </c>
      <c r="R21" s="5">
        <v>158</v>
      </c>
      <c r="S21" s="5">
        <v>141</v>
      </c>
      <c r="T21" s="5">
        <v>109</v>
      </c>
      <c r="U21" s="5">
        <v>138</v>
      </c>
      <c r="V21" s="5">
        <v>135</v>
      </c>
      <c r="W21" s="5">
        <v>152</v>
      </c>
      <c r="X21" s="11">
        <v>833</v>
      </c>
      <c r="Y21" s="5">
        <v>74</v>
      </c>
      <c r="Z21" s="5">
        <v>150</v>
      </c>
      <c r="AA21" s="5">
        <v>139</v>
      </c>
      <c r="AB21" s="5">
        <v>166</v>
      </c>
      <c r="AC21" s="5">
        <v>122</v>
      </c>
      <c r="AD21" s="5">
        <v>116</v>
      </c>
      <c r="AE21" s="11">
        <v>767</v>
      </c>
      <c r="AF21" s="4">
        <v>3217</v>
      </c>
      <c r="AG21" s="6">
        <v>134.04166666666666</v>
      </c>
    </row>
    <row r="22" spans="1:33" ht="12.75">
      <c r="A22" s="10">
        <v>17</v>
      </c>
      <c r="B22" s="4" t="s">
        <v>18</v>
      </c>
      <c r="C22" s="4" t="s">
        <v>19</v>
      </c>
      <c r="D22" s="5">
        <v>164</v>
      </c>
      <c r="E22" s="5">
        <v>129</v>
      </c>
      <c r="F22" s="5">
        <v>140</v>
      </c>
      <c r="G22" s="5">
        <v>169</v>
      </c>
      <c r="H22" s="5">
        <v>88</v>
      </c>
      <c r="I22" s="5">
        <v>124</v>
      </c>
      <c r="J22" s="11">
        <v>814</v>
      </c>
      <c r="K22" s="5">
        <v>151</v>
      </c>
      <c r="L22" s="5">
        <v>137</v>
      </c>
      <c r="M22" s="5">
        <v>99</v>
      </c>
      <c r="N22" s="5">
        <v>118</v>
      </c>
      <c r="O22" s="5">
        <v>123</v>
      </c>
      <c r="P22" s="5">
        <v>139</v>
      </c>
      <c r="Q22" s="11">
        <v>767</v>
      </c>
      <c r="R22" s="5">
        <v>148</v>
      </c>
      <c r="S22" s="5">
        <v>148</v>
      </c>
      <c r="T22" s="5">
        <v>103</v>
      </c>
      <c r="U22" s="5">
        <v>135</v>
      </c>
      <c r="V22" s="5">
        <v>118</v>
      </c>
      <c r="W22" s="5">
        <v>133</v>
      </c>
      <c r="X22" s="11">
        <v>785</v>
      </c>
      <c r="Y22" s="5">
        <v>110</v>
      </c>
      <c r="Z22" s="5">
        <v>148</v>
      </c>
      <c r="AA22" s="5">
        <v>161</v>
      </c>
      <c r="AB22" s="5">
        <v>114</v>
      </c>
      <c r="AC22" s="5">
        <v>136</v>
      </c>
      <c r="AD22" s="5">
        <v>157</v>
      </c>
      <c r="AE22" s="11">
        <v>826</v>
      </c>
      <c r="AF22" s="4">
        <v>3192</v>
      </c>
      <c r="AG22" s="6">
        <v>133</v>
      </c>
    </row>
    <row r="23" spans="1:33" ht="12.75">
      <c r="A23" s="10">
        <v>18</v>
      </c>
      <c r="B23" s="4" t="s">
        <v>20</v>
      </c>
      <c r="C23" s="4" t="s">
        <v>19</v>
      </c>
      <c r="D23" s="5">
        <v>148</v>
      </c>
      <c r="E23" s="5">
        <v>143</v>
      </c>
      <c r="F23" s="5">
        <v>113</v>
      </c>
      <c r="G23" s="5">
        <v>145</v>
      </c>
      <c r="H23" s="5">
        <v>152</v>
      </c>
      <c r="I23" s="5">
        <v>153</v>
      </c>
      <c r="J23" s="11">
        <v>854</v>
      </c>
      <c r="K23" s="5">
        <v>85</v>
      </c>
      <c r="L23" s="5">
        <v>111</v>
      </c>
      <c r="M23" s="5">
        <v>76</v>
      </c>
      <c r="N23" s="5">
        <v>97</v>
      </c>
      <c r="O23" s="5">
        <v>156</v>
      </c>
      <c r="P23" s="5">
        <v>114</v>
      </c>
      <c r="Q23" s="11">
        <v>639</v>
      </c>
      <c r="R23" s="5">
        <v>170</v>
      </c>
      <c r="S23" s="5">
        <v>128</v>
      </c>
      <c r="T23" s="5">
        <v>157</v>
      </c>
      <c r="U23" s="5">
        <v>160</v>
      </c>
      <c r="V23" s="5">
        <v>159</v>
      </c>
      <c r="W23" s="5">
        <v>133</v>
      </c>
      <c r="X23" s="11">
        <v>907</v>
      </c>
      <c r="Y23" s="5">
        <v>108</v>
      </c>
      <c r="Z23" s="5">
        <v>134</v>
      </c>
      <c r="AA23" s="5">
        <v>152</v>
      </c>
      <c r="AB23" s="5">
        <v>127</v>
      </c>
      <c r="AC23" s="5">
        <v>126</v>
      </c>
      <c r="AD23" s="5">
        <v>141</v>
      </c>
      <c r="AE23" s="11">
        <v>788</v>
      </c>
      <c r="AF23" s="4">
        <v>3188</v>
      </c>
      <c r="AG23" s="6">
        <v>132.83333333333334</v>
      </c>
    </row>
  </sheetData>
  <sheetProtection/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T21" sqref="T21"/>
    </sheetView>
  </sheetViews>
  <sheetFormatPr defaultColWidth="11.421875" defaultRowHeight="12.75"/>
  <cols>
    <col min="1" max="1" width="4.7109375" style="0" customWidth="1"/>
    <col min="2" max="2" width="28.8515625" style="0" customWidth="1"/>
    <col min="3" max="3" width="15.8515625" style="0" bestFit="1" customWidth="1"/>
    <col min="4" max="9" width="4.00390625" style="0" bestFit="1" customWidth="1"/>
    <col min="10" max="11" width="7.140625" style="0" bestFit="1" customWidth="1"/>
  </cols>
  <sheetData>
    <row r="1" spans="1:11" ht="30" customHeigh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" customHeight="1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thickBot="1">
      <c r="A3" s="52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53"/>
    </row>
    <row r="4" ht="4.5" customHeight="1" thickBot="1"/>
    <row r="5" spans="1:11" ht="30" customHeight="1" thickBot="1">
      <c r="A5" s="54" t="s">
        <v>167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" customHeight="1">
      <c r="A6" s="60" t="s">
        <v>157</v>
      </c>
      <c r="B6" s="35" t="s">
        <v>158</v>
      </c>
      <c r="C6" s="35" t="s">
        <v>22</v>
      </c>
      <c r="D6" s="35" t="s">
        <v>159</v>
      </c>
      <c r="E6" s="35" t="s">
        <v>160</v>
      </c>
      <c r="F6" s="35" t="s">
        <v>161</v>
      </c>
      <c r="G6" s="35" t="s">
        <v>162</v>
      </c>
      <c r="H6" s="35" t="s">
        <v>163</v>
      </c>
      <c r="I6" s="35" t="s">
        <v>164</v>
      </c>
      <c r="J6" s="36" t="s">
        <v>52</v>
      </c>
      <c r="K6" s="61" t="s">
        <v>165</v>
      </c>
    </row>
    <row r="7" spans="1:11" ht="15" customHeight="1">
      <c r="A7" s="79" t="s">
        <v>166</v>
      </c>
      <c r="B7" s="37" t="s">
        <v>166</v>
      </c>
      <c r="C7" s="37"/>
      <c r="D7" s="37" t="s">
        <v>166</v>
      </c>
      <c r="E7" s="37" t="s">
        <v>166</v>
      </c>
      <c r="F7" s="37" t="s">
        <v>166</v>
      </c>
      <c r="G7" s="37" t="s">
        <v>166</v>
      </c>
      <c r="H7" s="37"/>
      <c r="I7" s="37" t="s">
        <v>166</v>
      </c>
      <c r="J7" s="38" t="s">
        <v>29</v>
      </c>
      <c r="K7" s="80" t="s">
        <v>166</v>
      </c>
    </row>
    <row r="8" spans="1:15" s="77" customFormat="1" ht="15.75" customHeight="1">
      <c r="A8" s="81">
        <v>1</v>
      </c>
      <c r="B8" s="42" t="str">
        <f>PROPER(N8)</f>
        <v>Sebastian Charry Bermudez</v>
      </c>
      <c r="C8" s="42" t="str">
        <f>PROPER(O8)</f>
        <v>Valle</v>
      </c>
      <c r="D8" s="44">
        <v>187</v>
      </c>
      <c r="E8" s="44">
        <v>181</v>
      </c>
      <c r="F8" s="44">
        <v>248</v>
      </c>
      <c r="G8" s="44">
        <v>194</v>
      </c>
      <c r="H8" s="44">
        <v>169</v>
      </c>
      <c r="I8" s="44">
        <v>252</v>
      </c>
      <c r="J8" s="44">
        <f aca="true" t="shared" si="0" ref="J8:J49">SUM(D8:I8)</f>
        <v>1231</v>
      </c>
      <c r="K8" s="69">
        <f aca="true" t="shared" si="1" ref="K8:K49">J8/6</f>
        <v>205.16666666666666</v>
      </c>
      <c r="N8" s="42" t="s">
        <v>118</v>
      </c>
      <c r="O8" s="42" t="s">
        <v>59</v>
      </c>
    </row>
    <row r="9" spans="1:15" s="77" customFormat="1" ht="15.75" customHeight="1">
      <c r="A9" s="81">
        <v>2</v>
      </c>
      <c r="B9" s="42" t="str">
        <f aca="true" t="shared" si="2" ref="B9:B39">PROPER(N9)</f>
        <v>Jose Guillermo Poveda</v>
      </c>
      <c r="C9" s="42" t="str">
        <f aca="true" t="shared" si="3" ref="C9:C39">PROPER(O9)</f>
        <v>Bogota</v>
      </c>
      <c r="D9" s="44">
        <v>159</v>
      </c>
      <c r="E9" s="44">
        <v>236</v>
      </c>
      <c r="F9" s="44">
        <v>217</v>
      </c>
      <c r="G9" s="44">
        <v>196</v>
      </c>
      <c r="H9" s="44">
        <v>166</v>
      </c>
      <c r="I9" s="44">
        <v>170</v>
      </c>
      <c r="J9" s="44">
        <f t="shared" si="0"/>
        <v>1144</v>
      </c>
      <c r="K9" s="69">
        <f t="shared" si="1"/>
        <v>190.66666666666666</v>
      </c>
      <c r="N9" s="42" t="s">
        <v>119</v>
      </c>
      <c r="O9" s="42" t="s">
        <v>2</v>
      </c>
    </row>
    <row r="10" spans="1:15" s="77" customFormat="1" ht="15.75" customHeight="1">
      <c r="A10" s="81">
        <v>3</v>
      </c>
      <c r="B10" s="42" t="str">
        <f t="shared" si="2"/>
        <v>Edisson Camilo Molina</v>
      </c>
      <c r="C10" s="42" t="str">
        <f t="shared" si="3"/>
        <v>Bogota</v>
      </c>
      <c r="D10" s="44">
        <v>172</v>
      </c>
      <c r="E10" s="44">
        <v>170</v>
      </c>
      <c r="F10" s="44">
        <v>191</v>
      </c>
      <c r="G10" s="44">
        <v>158</v>
      </c>
      <c r="H10" s="44">
        <v>234</v>
      </c>
      <c r="I10" s="44">
        <v>197</v>
      </c>
      <c r="J10" s="44">
        <f t="shared" si="0"/>
        <v>1122</v>
      </c>
      <c r="K10" s="69">
        <f t="shared" si="1"/>
        <v>187</v>
      </c>
      <c r="N10" s="42" t="s">
        <v>120</v>
      </c>
      <c r="O10" s="42" t="s">
        <v>2</v>
      </c>
    </row>
    <row r="11" spans="1:15" s="77" customFormat="1" ht="15.75" customHeight="1">
      <c r="A11" s="81">
        <v>4</v>
      </c>
      <c r="B11" s="42" t="str">
        <f t="shared" si="2"/>
        <v>Juan David Alvarez</v>
      </c>
      <c r="C11" s="42" t="str">
        <f t="shared" si="3"/>
        <v>Santander</v>
      </c>
      <c r="D11" s="44">
        <v>199</v>
      </c>
      <c r="E11" s="44">
        <v>246</v>
      </c>
      <c r="F11" s="44">
        <v>163</v>
      </c>
      <c r="G11" s="44">
        <v>167</v>
      </c>
      <c r="H11" s="44">
        <v>174</v>
      </c>
      <c r="I11" s="44">
        <v>167</v>
      </c>
      <c r="J11" s="44">
        <f t="shared" si="0"/>
        <v>1116</v>
      </c>
      <c r="K11" s="69">
        <f t="shared" si="1"/>
        <v>186</v>
      </c>
      <c r="N11" s="42" t="s">
        <v>121</v>
      </c>
      <c r="O11" s="42" t="s">
        <v>17</v>
      </c>
    </row>
    <row r="12" spans="1:15" s="77" customFormat="1" ht="15.75" customHeight="1">
      <c r="A12" s="81">
        <v>5</v>
      </c>
      <c r="B12" s="42" t="str">
        <f t="shared" si="2"/>
        <v>Mauricio Martinez Ortiz</v>
      </c>
      <c r="C12" s="42" t="str">
        <f t="shared" si="3"/>
        <v>Valle</v>
      </c>
      <c r="D12" s="44">
        <v>203</v>
      </c>
      <c r="E12" s="44">
        <v>155</v>
      </c>
      <c r="F12" s="44">
        <v>187</v>
      </c>
      <c r="G12" s="44">
        <v>183</v>
      </c>
      <c r="H12" s="44">
        <v>180</v>
      </c>
      <c r="I12" s="44">
        <v>170</v>
      </c>
      <c r="J12" s="44">
        <f t="shared" si="0"/>
        <v>1078</v>
      </c>
      <c r="K12" s="69">
        <f t="shared" si="1"/>
        <v>179.66666666666666</v>
      </c>
      <c r="N12" s="42" t="s">
        <v>122</v>
      </c>
      <c r="O12" s="42" t="s">
        <v>59</v>
      </c>
    </row>
    <row r="13" spans="1:15" s="77" customFormat="1" ht="15.75" customHeight="1">
      <c r="A13" s="81">
        <v>6</v>
      </c>
      <c r="B13" s="42" t="str">
        <f t="shared" si="2"/>
        <v>Nicolas Nariño Amaya</v>
      </c>
      <c r="C13" s="42" t="str">
        <f t="shared" si="3"/>
        <v>Bogota</v>
      </c>
      <c r="D13" s="44">
        <v>243</v>
      </c>
      <c r="E13" s="44">
        <v>128</v>
      </c>
      <c r="F13" s="44">
        <v>167</v>
      </c>
      <c r="G13" s="44">
        <v>189</v>
      </c>
      <c r="H13" s="44">
        <v>168</v>
      </c>
      <c r="I13" s="44">
        <v>170</v>
      </c>
      <c r="J13" s="44">
        <f t="shared" si="0"/>
        <v>1065</v>
      </c>
      <c r="K13" s="69">
        <f t="shared" si="1"/>
        <v>177.5</v>
      </c>
      <c r="N13" s="42" t="s">
        <v>123</v>
      </c>
      <c r="O13" s="42" t="s">
        <v>2</v>
      </c>
    </row>
    <row r="14" spans="1:15" s="77" customFormat="1" ht="15.75" customHeight="1">
      <c r="A14" s="81">
        <v>7</v>
      </c>
      <c r="B14" s="42" t="str">
        <f t="shared" si="2"/>
        <v>Jorge Alejandro Bernal</v>
      </c>
      <c r="C14" s="42" t="str">
        <f t="shared" si="3"/>
        <v>Bogota</v>
      </c>
      <c r="D14" s="44">
        <v>184</v>
      </c>
      <c r="E14" s="44">
        <v>201</v>
      </c>
      <c r="F14" s="44">
        <v>164</v>
      </c>
      <c r="G14" s="44">
        <v>190</v>
      </c>
      <c r="H14" s="44">
        <v>144</v>
      </c>
      <c r="I14" s="44">
        <v>170</v>
      </c>
      <c r="J14" s="44">
        <f t="shared" si="0"/>
        <v>1053</v>
      </c>
      <c r="K14" s="69">
        <f t="shared" si="1"/>
        <v>175.5</v>
      </c>
      <c r="N14" s="42" t="s">
        <v>124</v>
      </c>
      <c r="O14" s="42" t="s">
        <v>2</v>
      </c>
    </row>
    <row r="15" spans="1:15" s="77" customFormat="1" ht="15.75" customHeight="1">
      <c r="A15" s="81">
        <v>8</v>
      </c>
      <c r="B15" s="42" t="str">
        <f t="shared" si="2"/>
        <v>Juan Sebastian Duque</v>
      </c>
      <c r="C15" s="42" t="str">
        <f t="shared" si="3"/>
        <v>Antioquia</v>
      </c>
      <c r="D15" s="44">
        <v>158</v>
      </c>
      <c r="E15" s="44">
        <v>190</v>
      </c>
      <c r="F15" s="44">
        <v>150</v>
      </c>
      <c r="G15" s="44">
        <v>182</v>
      </c>
      <c r="H15" s="44">
        <v>193</v>
      </c>
      <c r="I15" s="44">
        <v>174</v>
      </c>
      <c r="J15" s="44">
        <f t="shared" si="0"/>
        <v>1047</v>
      </c>
      <c r="K15" s="69">
        <f t="shared" si="1"/>
        <v>174.5</v>
      </c>
      <c r="N15" s="42" t="s">
        <v>125</v>
      </c>
      <c r="O15" s="42" t="s">
        <v>66</v>
      </c>
    </row>
    <row r="16" spans="1:15" s="77" customFormat="1" ht="15.75" customHeight="1">
      <c r="A16" s="81">
        <v>9</v>
      </c>
      <c r="B16" s="42" t="str">
        <f t="shared" si="2"/>
        <v>Sebastian Donado Paez</v>
      </c>
      <c r="C16" s="42" t="str">
        <f t="shared" si="3"/>
        <v>Bogota</v>
      </c>
      <c r="D16" s="44">
        <v>136</v>
      </c>
      <c r="E16" s="44">
        <v>212</v>
      </c>
      <c r="F16" s="44">
        <v>186</v>
      </c>
      <c r="G16" s="44">
        <v>183</v>
      </c>
      <c r="H16" s="44">
        <v>152</v>
      </c>
      <c r="I16" s="44">
        <v>173</v>
      </c>
      <c r="J16" s="44">
        <f t="shared" si="0"/>
        <v>1042</v>
      </c>
      <c r="K16" s="69">
        <f t="shared" si="1"/>
        <v>173.66666666666666</v>
      </c>
      <c r="N16" s="42" t="s">
        <v>126</v>
      </c>
      <c r="O16" s="42" t="s">
        <v>2</v>
      </c>
    </row>
    <row r="17" spans="1:15" s="77" customFormat="1" ht="15.75" customHeight="1">
      <c r="A17" s="81">
        <v>10</v>
      </c>
      <c r="B17" s="42" t="str">
        <f t="shared" si="2"/>
        <v>Pablo Velasco</v>
      </c>
      <c r="C17" s="42" t="str">
        <f t="shared" si="3"/>
        <v>Risaralda</v>
      </c>
      <c r="D17" s="44">
        <v>225</v>
      </c>
      <c r="E17" s="44">
        <v>178</v>
      </c>
      <c r="F17" s="44">
        <v>176</v>
      </c>
      <c r="G17" s="44">
        <v>156</v>
      </c>
      <c r="H17" s="44">
        <v>143</v>
      </c>
      <c r="I17" s="44">
        <v>143</v>
      </c>
      <c r="J17" s="44">
        <f t="shared" si="0"/>
        <v>1021</v>
      </c>
      <c r="K17" s="69">
        <f t="shared" si="1"/>
        <v>170.16666666666666</v>
      </c>
      <c r="N17" s="42" t="s">
        <v>127</v>
      </c>
      <c r="O17" s="42" t="s">
        <v>1</v>
      </c>
    </row>
    <row r="18" spans="1:15" s="77" customFormat="1" ht="15.75" customHeight="1">
      <c r="A18" s="81">
        <v>11</v>
      </c>
      <c r="B18" s="42" t="str">
        <f t="shared" si="2"/>
        <v>Carlos Felipe Saavedra</v>
      </c>
      <c r="C18" s="42" t="str">
        <f t="shared" si="3"/>
        <v>Bogota</v>
      </c>
      <c r="D18" s="44">
        <v>170</v>
      </c>
      <c r="E18" s="44">
        <v>159</v>
      </c>
      <c r="F18" s="44">
        <v>158</v>
      </c>
      <c r="G18" s="44">
        <v>186</v>
      </c>
      <c r="H18" s="44">
        <v>165</v>
      </c>
      <c r="I18" s="44">
        <v>183</v>
      </c>
      <c r="J18" s="44">
        <f t="shared" si="0"/>
        <v>1021</v>
      </c>
      <c r="K18" s="69">
        <f t="shared" si="1"/>
        <v>170.16666666666666</v>
      </c>
      <c r="N18" s="42" t="s">
        <v>128</v>
      </c>
      <c r="O18" s="42" t="s">
        <v>2</v>
      </c>
    </row>
    <row r="19" spans="1:15" s="77" customFormat="1" ht="15.75" customHeight="1">
      <c r="A19" s="81">
        <v>12</v>
      </c>
      <c r="B19" s="42" t="str">
        <f t="shared" si="2"/>
        <v>Luis Alberto Mendoza</v>
      </c>
      <c r="C19" s="42" t="str">
        <f t="shared" si="3"/>
        <v>Bogota</v>
      </c>
      <c r="D19" s="44">
        <v>193</v>
      </c>
      <c r="E19" s="44">
        <v>209</v>
      </c>
      <c r="F19" s="44">
        <v>136</v>
      </c>
      <c r="G19" s="44">
        <v>135</v>
      </c>
      <c r="H19" s="44">
        <v>181</v>
      </c>
      <c r="I19" s="44">
        <v>164</v>
      </c>
      <c r="J19" s="44">
        <f t="shared" si="0"/>
        <v>1018</v>
      </c>
      <c r="K19" s="69">
        <f t="shared" si="1"/>
        <v>169.66666666666666</v>
      </c>
      <c r="N19" s="42" t="s">
        <v>129</v>
      </c>
      <c r="O19" s="42" t="s">
        <v>2</v>
      </c>
    </row>
    <row r="20" spans="1:15" s="77" customFormat="1" ht="15.75" customHeight="1">
      <c r="A20" s="81">
        <v>13</v>
      </c>
      <c r="B20" s="42" t="str">
        <f t="shared" si="2"/>
        <v>Cristian Alza Castiblanco</v>
      </c>
      <c r="C20" s="42" t="str">
        <f t="shared" si="3"/>
        <v>Bogota</v>
      </c>
      <c r="D20" s="44">
        <v>161</v>
      </c>
      <c r="E20" s="44">
        <v>190</v>
      </c>
      <c r="F20" s="44">
        <v>194</v>
      </c>
      <c r="G20" s="44">
        <v>149</v>
      </c>
      <c r="H20" s="44">
        <v>133</v>
      </c>
      <c r="I20" s="44">
        <v>191</v>
      </c>
      <c r="J20" s="44">
        <f t="shared" si="0"/>
        <v>1018</v>
      </c>
      <c r="K20" s="69">
        <f t="shared" si="1"/>
        <v>169.66666666666666</v>
      </c>
      <c r="N20" s="42" t="s">
        <v>130</v>
      </c>
      <c r="O20" s="42" t="s">
        <v>2</v>
      </c>
    </row>
    <row r="21" spans="1:15" s="77" customFormat="1" ht="15.75" customHeight="1">
      <c r="A21" s="81">
        <v>14</v>
      </c>
      <c r="B21" s="42" t="str">
        <f t="shared" si="2"/>
        <v>Diego Rodriguez Yory</v>
      </c>
      <c r="C21" s="42" t="str">
        <f t="shared" si="3"/>
        <v>Valle</v>
      </c>
      <c r="D21" s="44">
        <v>174</v>
      </c>
      <c r="E21" s="44">
        <v>138</v>
      </c>
      <c r="F21" s="44">
        <v>191</v>
      </c>
      <c r="G21" s="44">
        <v>117</v>
      </c>
      <c r="H21" s="44">
        <v>200</v>
      </c>
      <c r="I21" s="44">
        <v>198</v>
      </c>
      <c r="J21" s="44">
        <f t="shared" si="0"/>
        <v>1018</v>
      </c>
      <c r="K21" s="69">
        <f t="shared" si="1"/>
        <v>169.66666666666666</v>
      </c>
      <c r="N21" s="42" t="s">
        <v>131</v>
      </c>
      <c r="O21" s="42" t="s">
        <v>59</v>
      </c>
    </row>
    <row r="22" spans="1:15" s="77" customFormat="1" ht="15.75" customHeight="1">
      <c r="A22" s="81">
        <v>15</v>
      </c>
      <c r="B22" s="42" t="str">
        <f t="shared" si="2"/>
        <v>Jorge Luis Tello</v>
      </c>
      <c r="C22" s="42" t="str">
        <f t="shared" si="3"/>
        <v>Valle</v>
      </c>
      <c r="D22" s="44">
        <v>172</v>
      </c>
      <c r="E22" s="44">
        <v>194</v>
      </c>
      <c r="F22" s="44">
        <v>182</v>
      </c>
      <c r="G22" s="44">
        <v>157</v>
      </c>
      <c r="H22" s="44">
        <v>175</v>
      </c>
      <c r="I22" s="44">
        <v>136</v>
      </c>
      <c r="J22" s="44">
        <f t="shared" si="0"/>
        <v>1016</v>
      </c>
      <c r="K22" s="69">
        <f t="shared" si="1"/>
        <v>169.33333333333334</v>
      </c>
      <c r="N22" s="42" t="s">
        <v>132</v>
      </c>
      <c r="O22" s="42" t="s">
        <v>59</v>
      </c>
    </row>
    <row r="23" spans="1:15" s="77" customFormat="1" ht="15.75" customHeight="1">
      <c r="A23" s="81">
        <v>16</v>
      </c>
      <c r="B23" s="42" t="str">
        <f t="shared" si="2"/>
        <v>Nicolas Mejia Torres</v>
      </c>
      <c r="C23" s="42" t="str">
        <f t="shared" si="3"/>
        <v>Tolima</v>
      </c>
      <c r="D23" s="44">
        <v>167</v>
      </c>
      <c r="E23" s="44">
        <v>133</v>
      </c>
      <c r="F23" s="44">
        <v>166</v>
      </c>
      <c r="G23" s="44">
        <v>179</v>
      </c>
      <c r="H23" s="44">
        <v>190</v>
      </c>
      <c r="I23" s="44">
        <v>161</v>
      </c>
      <c r="J23" s="44">
        <f t="shared" si="0"/>
        <v>996</v>
      </c>
      <c r="K23" s="69">
        <f t="shared" si="1"/>
        <v>166</v>
      </c>
      <c r="N23" s="42" t="s">
        <v>133</v>
      </c>
      <c r="O23" s="42" t="s">
        <v>4</v>
      </c>
    </row>
    <row r="24" spans="1:15" s="77" customFormat="1" ht="15.75" customHeight="1">
      <c r="A24" s="81">
        <v>17</v>
      </c>
      <c r="B24" s="42" t="str">
        <f t="shared" si="2"/>
        <v>Edgar David Valcarcel</v>
      </c>
      <c r="C24" s="42" t="str">
        <f t="shared" si="3"/>
        <v>Valle</v>
      </c>
      <c r="D24" s="44">
        <v>171</v>
      </c>
      <c r="E24" s="44">
        <v>151</v>
      </c>
      <c r="F24" s="44">
        <v>205</v>
      </c>
      <c r="G24" s="44">
        <v>165</v>
      </c>
      <c r="H24" s="44">
        <v>146</v>
      </c>
      <c r="I24" s="44">
        <v>157</v>
      </c>
      <c r="J24" s="44">
        <f t="shared" si="0"/>
        <v>995</v>
      </c>
      <c r="K24" s="69">
        <f t="shared" si="1"/>
        <v>165.83333333333334</v>
      </c>
      <c r="N24" s="42" t="s">
        <v>134</v>
      </c>
      <c r="O24" s="42" t="s">
        <v>59</v>
      </c>
    </row>
    <row r="25" spans="1:15" s="77" customFormat="1" ht="15.75" customHeight="1">
      <c r="A25" s="81">
        <v>18</v>
      </c>
      <c r="B25" s="42" t="str">
        <f t="shared" si="2"/>
        <v>Juan Sebastian Azuero</v>
      </c>
      <c r="C25" s="42" t="str">
        <f t="shared" si="3"/>
        <v>Santander</v>
      </c>
      <c r="D25" s="44">
        <v>140</v>
      </c>
      <c r="E25" s="44">
        <v>175</v>
      </c>
      <c r="F25" s="44">
        <v>191</v>
      </c>
      <c r="G25" s="44">
        <v>157</v>
      </c>
      <c r="H25" s="44">
        <v>149</v>
      </c>
      <c r="I25" s="44">
        <v>172</v>
      </c>
      <c r="J25" s="44">
        <f t="shared" si="0"/>
        <v>984</v>
      </c>
      <c r="K25" s="69">
        <f t="shared" si="1"/>
        <v>164</v>
      </c>
      <c r="N25" s="42" t="s">
        <v>135</v>
      </c>
      <c r="O25" s="42" t="s">
        <v>17</v>
      </c>
    </row>
    <row r="26" spans="1:15" s="77" customFormat="1" ht="15.75" customHeight="1">
      <c r="A26" s="81">
        <v>19</v>
      </c>
      <c r="B26" s="42" t="str">
        <f t="shared" si="2"/>
        <v>Daniel Pinilla C.</v>
      </c>
      <c r="C26" s="42" t="str">
        <f t="shared" si="3"/>
        <v>Bogota</v>
      </c>
      <c r="D26" s="44">
        <v>167</v>
      </c>
      <c r="E26" s="44">
        <v>163</v>
      </c>
      <c r="F26" s="44">
        <v>171</v>
      </c>
      <c r="G26" s="44">
        <v>167</v>
      </c>
      <c r="H26" s="44">
        <v>147</v>
      </c>
      <c r="I26" s="44">
        <v>163</v>
      </c>
      <c r="J26" s="44">
        <f t="shared" si="0"/>
        <v>978</v>
      </c>
      <c r="K26" s="69">
        <f t="shared" si="1"/>
        <v>163</v>
      </c>
      <c r="N26" s="42" t="s">
        <v>136</v>
      </c>
      <c r="O26" s="42" t="s">
        <v>2</v>
      </c>
    </row>
    <row r="27" spans="1:15" s="77" customFormat="1" ht="15.75" customHeight="1">
      <c r="A27" s="81">
        <v>20</v>
      </c>
      <c r="B27" s="42" t="str">
        <f t="shared" si="2"/>
        <v>Santiago Carmona</v>
      </c>
      <c r="C27" s="42" t="str">
        <f t="shared" si="3"/>
        <v>Quindio</v>
      </c>
      <c r="D27" s="44">
        <v>166</v>
      </c>
      <c r="E27" s="44">
        <v>169</v>
      </c>
      <c r="F27" s="44">
        <v>158</v>
      </c>
      <c r="G27" s="44">
        <v>202</v>
      </c>
      <c r="H27" s="44">
        <v>155</v>
      </c>
      <c r="I27" s="44">
        <v>117</v>
      </c>
      <c r="J27" s="44">
        <f t="shared" si="0"/>
        <v>967</v>
      </c>
      <c r="K27" s="69">
        <f t="shared" si="1"/>
        <v>161.16666666666666</v>
      </c>
      <c r="N27" s="42" t="s">
        <v>137</v>
      </c>
      <c r="O27" s="42" t="s">
        <v>6</v>
      </c>
    </row>
    <row r="28" spans="1:15" s="77" customFormat="1" ht="15.75" customHeight="1">
      <c r="A28" s="81">
        <v>21</v>
      </c>
      <c r="B28" s="42" t="str">
        <f t="shared" si="2"/>
        <v>Diego Hernan Segura </v>
      </c>
      <c r="C28" s="42" t="str">
        <f t="shared" si="3"/>
        <v>Bogota</v>
      </c>
      <c r="D28" s="44">
        <v>140</v>
      </c>
      <c r="E28" s="44">
        <v>133</v>
      </c>
      <c r="F28" s="44">
        <v>182</v>
      </c>
      <c r="G28" s="44">
        <v>169</v>
      </c>
      <c r="H28" s="44">
        <v>160</v>
      </c>
      <c r="I28" s="44">
        <v>176</v>
      </c>
      <c r="J28" s="44">
        <f t="shared" si="0"/>
        <v>960</v>
      </c>
      <c r="K28" s="69">
        <f t="shared" si="1"/>
        <v>160</v>
      </c>
      <c r="N28" s="42" t="s">
        <v>138</v>
      </c>
      <c r="O28" s="42" t="s">
        <v>2</v>
      </c>
    </row>
    <row r="29" spans="1:15" s="77" customFormat="1" ht="15.75" customHeight="1">
      <c r="A29" s="81">
        <v>22</v>
      </c>
      <c r="B29" s="42" t="str">
        <f t="shared" si="2"/>
        <v>Sebastian Gordillo</v>
      </c>
      <c r="C29" s="42" t="str">
        <f t="shared" si="3"/>
        <v>Nariño</v>
      </c>
      <c r="D29" s="44">
        <v>141</v>
      </c>
      <c r="E29" s="44">
        <v>149</v>
      </c>
      <c r="F29" s="44">
        <v>128</v>
      </c>
      <c r="G29" s="44">
        <v>162</v>
      </c>
      <c r="H29" s="44">
        <v>176</v>
      </c>
      <c r="I29" s="44">
        <v>195</v>
      </c>
      <c r="J29" s="44">
        <f t="shared" si="0"/>
        <v>951</v>
      </c>
      <c r="K29" s="69">
        <f t="shared" si="1"/>
        <v>158.5</v>
      </c>
      <c r="N29" s="42" t="s">
        <v>139</v>
      </c>
      <c r="O29" s="42" t="s">
        <v>85</v>
      </c>
    </row>
    <row r="30" spans="1:15" s="77" customFormat="1" ht="15.75" customHeight="1">
      <c r="A30" s="81">
        <v>23</v>
      </c>
      <c r="B30" s="42" t="str">
        <f t="shared" si="2"/>
        <v>Juan Pablo Ayala</v>
      </c>
      <c r="C30" s="42" t="str">
        <f t="shared" si="3"/>
        <v>Bogota</v>
      </c>
      <c r="D30" s="44">
        <v>182</v>
      </c>
      <c r="E30" s="44">
        <v>157</v>
      </c>
      <c r="F30" s="44">
        <v>160</v>
      </c>
      <c r="G30" s="44">
        <v>141</v>
      </c>
      <c r="H30" s="44">
        <v>143</v>
      </c>
      <c r="I30" s="44">
        <v>148</v>
      </c>
      <c r="J30" s="44">
        <f t="shared" si="0"/>
        <v>931</v>
      </c>
      <c r="K30" s="69">
        <f t="shared" si="1"/>
        <v>155.16666666666666</v>
      </c>
      <c r="N30" s="42" t="s">
        <v>140</v>
      </c>
      <c r="O30" s="42" t="s">
        <v>2</v>
      </c>
    </row>
    <row r="31" spans="1:15" s="77" customFormat="1" ht="15.75" customHeight="1">
      <c r="A31" s="81">
        <v>24</v>
      </c>
      <c r="B31" s="42" t="str">
        <f t="shared" si="2"/>
        <v>Luis Alfredo Rojas</v>
      </c>
      <c r="C31" s="42" t="str">
        <f t="shared" si="3"/>
        <v>Cundinamarca</v>
      </c>
      <c r="D31" s="44">
        <v>114</v>
      </c>
      <c r="E31" s="44">
        <v>172</v>
      </c>
      <c r="F31" s="44">
        <v>200</v>
      </c>
      <c r="G31" s="44">
        <v>116</v>
      </c>
      <c r="H31" s="44">
        <v>143</v>
      </c>
      <c r="I31" s="44">
        <v>175</v>
      </c>
      <c r="J31" s="44">
        <f t="shared" si="0"/>
        <v>920</v>
      </c>
      <c r="K31" s="69">
        <f t="shared" si="1"/>
        <v>153.33333333333334</v>
      </c>
      <c r="N31" s="42" t="s">
        <v>141</v>
      </c>
      <c r="O31" s="42" t="s">
        <v>19</v>
      </c>
    </row>
    <row r="32" spans="1:15" s="77" customFormat="1" ht="15.75" customHeight="1">
      <c r="A32" s="81">
        <v>25</v>
      </c>
      <c r="B32" s="42" t="str">
        <f t="shared" si="2"/>
        <v>Juan Diego Lopez</v>
      </c>
      <c r="C32" s="42" t="str">
        <f t="shared" si="3"/>
        <v>Risaralda</v>
      </c>
      <c r="D32" s="44">
        <v>155</v>
      </c>
      <c r="E32" s="44">
        <v>170</v>
      </c>
      <c r="F32" s="44">
        <v>143</v>
      </c>
      <c r="G32" s="44">
        <v>175</v>
      </c>
      <c r="H32" s="44">
        <v>138</v>
      </c>
      <c r="I32" s="44">
        <v>137</v>
      </c>
      <c r="J32" s="44">
        <f t="shared" si="0"/>
        <v>918</v>
      </c>
      <c r="K32" s="69">
        <f t="shared" si="1"/>
        <v>153</v>
      </c>
      <c r="N32" s="42" t="s">
        <v>142</v>
      </c>
      <c r="O32" s="42" t="s">
        <v>1</v>
      </c>
    </row>
    <row r="33" spans="1:15" s="77" customFormat="1" ht="15.75" customHeight="1">
      <c r="A33" s="81">
        <v>26</v>
      </c>
      <c r="B33" s="42" t="str">
        <f t="shared" si="2"/>
        <v>Lucas Ferrer Marulanda</v>
      </c>
      <c r="C33" s="42" t="str">
        <f t="shared" si="3"/>
        <v>Bogota</v>
      </c>
      <c r="D33" s="44">
        <v>154</v>
      </c>
      <c r="E33" s="44">
        <v>179</v>
      </c>
      <c r="F33" s="44">
        <v>131</v>
      </c>
      <c r="G33" s="44">
        <v>161</v>
      </c>
      <c r="H33" s="44">
        <v>155</v>
      </c>
      <c r="I33" s="44">
        <v>138</v>
      </c>
      <c r="J33" s="44">
        <f t="shared" si="0"/>
        <v>918</v>
      </c>
      <c r="K33" s="69">
        <f t="shared" si="1"/>
        <v>153</v>
      </c>
      <c r="N33" s="42" t="s">
        <v>143</v>
      </c>
      <c r="O33" s="42" t="s">
        <v>2</v>
      </c>
    </row>
    <row r="34" spans="1:15" s="77" customFormat="1" ht="15.75" customHeight="1">
      <c r="A34" s="81">
        <v>27</v>
      </c>
      <c r="B34" s="42" t="str">
        <f t="shared" si="2"/>
        <v>Juan Manuel Garzon</v>
      </c>
      <c r="C34" s="42" t="str">
        <f t="shared" si="3"/>
        <v>Bogota</v>
      </c>
      <c r="D34" s="44">
        <v>161</v>
      </c>
      <c r="E34" s="44">
        <v>139</v>
      </c>
      <c r="F34" s="44">
        <v>155</v>
      </c>
      <c r="G34" s="44">
        <v>168</v>
      </c>
      <c r="H34" s="44">
        <v>120</v>
      </c>
      <c r="I34" s="44">
        <v>157</v>
      </c>
      <c r="J34" s="44">
        <f t="shared" si="0"/>
        <v>900</v>
      </c>
      <c r="K34" s="69">
        <f t="shared" si="1"/>
        <v>150</v>
      </c>
      <c r="N34" s="42" t="s">
        <v>144</v>
      </c>
      <c r="O34" s="42" t="s">
        <v>2</v>
      </c>
    </row>
    <row r="35" spans="1:15" s="77" customFormat="1" ht="15.75" customHeight="1">
      <c r="A35" s="81">
        <v>28</v>
      </c>
      <c r="B35" s="42" t="str">
        <f t="shared" si="2"/>
        <v>Alejandro Caicedo Restrepo </v>
      </c>
      <c r="C35" s="42" t="str">
        <f t="shared" si="3"/>
        <v>Valle</v>
      </c>
      <c r="D35" s="44">
        <v>171</v>
      </c>
      <c r="E35" s="44">
        <v>129</v>
      </c>
      <c r="F35" s="44">
        <v>150</v>
      </c>
      <c r="G35" s="44">
        <v>148</v>
      </c>
      <c r="H35" s="44">
        <v>167</v>
      </c>
      <c r="I35" s="44">
        <v>134</v>
      </c>
      <c r="J35" s="44">
        <f t="shared" si="0"/>
        <v>899</v>
      </c>
      <c r="K35" s="69">
        <f t="shared" si="1"/>
        <v>149.83333333333334</v>
      </c>
      <c r="N35" s="42" t="s">
        <v>145</v>
      </c>
      <c r="O35" s="42" t="s">
        <v>59</v>
      </c>
    </row>
    <row r="36" spans="1:15" s="77" customFormat="1" ht="15.75" customHeight="1">
      <c r="A36" s="81">
        <v>29</v>
      </c>
      <c r="B36" s="42" t="str">
        <f t="shared" si="2"/>
        <v>Camilo Cortes </v>
      </c>
      <c r="C36" s="42" t="str">
        <f t="shared" si="3"/>
        <v>Santander</v>
      </c>
      <c r="D36" s="44">
        <v>141</v>
      </c>
      <c r="E36" s="44">
        <v>206</v>
      </c>
      <c r="F36" s="44">
        <v>139</v>
      </c>
      <c r="G36" s="44">
        <v>109</v>
      </c>
      <c r="H36" s="44">
        <v>139</v>
      </c>
      <c r="I36" s="44">
        <v>165</v>
      </c>
      <c r="J36" s="44">
        <f t="shared" si="0"/>
        <v>899</v>
      </c>
      <c r="K36" s="69">
        <f t="shared" si="1"/>
        <v>149.83333333333334</v>
      </c>
      <c r="N36" s="42" t="s">
        <v>146</v>
      </c>
      <c r="O36" s="42" t="s">
        <v>17</v>
      </c>
    </row>
    <row r="37" spans="1:15" s="77" customFormat="1" ht="15.75" customHeight="1">
      <c r="A37" s="81">
        <v>30</v>
      </c>
      <c r="B37" s="42" t="str">
        <f t="shared" si="2"/>
        <v>Juan Felipe Londoño</v>
      </c>
      <c r="C37" s="42" t="str">
        <f t="shared" si="3"/>
        <v>Tolima</v>
      </c>
      <c r="D37" s="44">
        <v>146</v>
      </c>
      <c r="E37" s="44">
        <v>126</v>
      </c>
      <c r="F37" s="44">
        <v>137</v>
      </c>
      <c r="G37" s="44">
        <v>136</v>
      </c>
      <c r="H37" s="44">
        <v>158</v>
      </c>
      <c r="I37" s="44">
        <v>156</v>
      </c>
      <c r="J37" s="44">
        <f t="shared" si="0"/>
        <v>859</v>
      </c>
      <c r="K37" s="69">
        <f t="shared" si="1"/>
        <v>143.16666666666666</v>
      </c>
      <c r="N37" s="42" t="s">
        <v>147</v>
      </c>
      <c r="O37" s="42" t="s">
        <v>4</v>
      </c>
    </row>
    <row r="38" spans="1:15" s="77" customFormat="1" ht="15.75" customHeight="1">
      <c r="A38" s="81">
        <v>31</v>
      </c>
      <c r="B38" s="42" t="str">
        <f t="shared" si="2"/>
        <v>Bernardo Andres Londoño</v>
      </c>
      <c r="C38" s="42" t="str">
        <f t="shared" si="3"/>
        <v>Tolima</v>
      </c>
      <c r="D38" s="44">
        <v>137</v>
      </c>
      <c r="E38" s="44">
        <v>118</v>
      </c>
      <c r="F38" s="44">
        <v>150</v>
      </c>
      <c r="G38" s="44">
        <v>161</v>
      </c>
      <c r="H38" s="44">
        <v>128</v>
      </c>
      <c r="I38" s="44">
        <v>135</v>
      </c>
      <c r="J38" s="44">
        <f t="shared" si="0"/>
        <v>829</v>
      </c>
      <c r="K38" s="69">
        <f t="shared" si="1"/>
        <v>138.16666666666666</v>
      </c>
      <c r="N38" s="42" t="s">
        <v>148</v>
      </c>
      <c r="O38" s="42" t="s">
        <v>4</v>
      </c>
    </row>
    <row r="39" spans="1:15" s="77" customFormat="1" ht="15.75" customHeight="1" thickBot="1">
      <c r="A39" s="82">
        <v>32</v>
      </c>
      <c r="B39" s="83" t="str">
        <f t="shared" si="2"/>
        <v>Santiago Estrada</v>
      </c>
      <c r="C39" s="83" t="str">
        <f t="shared" si="3"/>
        <v>Risaralda</v>
      </c>
      <c r="D39" s="84">
        <v>127</v>
      </c>
      <c r="E39" s="84">
        <v>143</v>
      </c>
      <c r="F39" s="84">
        <v>147</v>
      </c>
      <c r="G39" s="84">
        <v>133</v>
      </c>
      <c r="H39" s="84">
        <v>119</v>
      </c>
      <c r="I39" s="84">
        <v>151</v>
      </c>
      <c r="J39" s="84">
        <f t="shared" si="0"/>
        <v>820</v>
      </c>
      <c r="K39" s="85">
        <f t="shared" si="1"/>
        <v>136.66666666666666</v>
      </c>
      <c r="N39" s="83" t="s">
        <v>149</v>
      </c>
      <c r="O39" s="83" t="s">
        <v>1</v>
      </c>
    </row>
    <row r="40" spans="1:11" ht="30" customHeight="1">
      <c r="A40" s="46" t="s">
        <v>153</v>
      </c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ht="30" customHeight="1">
      <c r="A41" s="49" t="s">
        <v>154</v>
      </c>
      <c r="B41" s="50"/>
      <c r="C41" s="50"/>
      <c r="D41" s="50"/>
      <c r="E41" s="50"/>
      <c r="F41" s="50"/>
      <c r="G41" s="50"/>
      <c r="H41" s="50"/>
      <c r="I41" s="50"/>
      <c r="J41" s="50"/>
      <c r="K41" s="51"/>
    </row>
    <row r="42" spans="1:11" ht="30" customHeight="1" thickBot="1">
      <c r="A42" s="52" t="s">
        <v>155</v>
      </c>
      <c r="B42" s="45"/>
      <c r="C42" s="45"/>
      <c r="D42" s="45"/>
      <c r="E42" s="45"/>
      <c r="F42" s="45"/>
      <c r="G42" s="45"/>
      <c r="H42" s="45"/>
      <c r="I42" s="45"/>
      <c r="J42" s="45"/>
      <c r="K42" s="53"/>
    </row>
    <row r="43" ht="4.5" customHeight="1" thickBot="1"/>
    <row r="44" spans="1:11" ht="30" customHeight="1" thickBot="1">
      <c r="A44" s="54" t="s">
        <v>167</v>
      </c>
      <c r="B44" s="55"/>
      <c r="C44" s="55"/>
      <c r="D44" s="55"/>
      <c r="E44" s="55"/>
      <c r="F44" s="55"/>
      <c r="G44" s="55"/>
      <c r="H44" s="55"/>
      <c r="I44" s="55"/>
      <c r="J44" s="55"/>
      <c r="K44" s="56"/>
    </row>
    <row r="45" spans="1:11" ht="15" customHeight="1">
      <c r="A45" s="60" t="s">
        <v>157</v>
      </c>
      <c r="B45" s="35" t="s">
        <v>158</v>
      </c>
      <c r="C45" s="35" t="s">
        <v>22</v>
      </c>
      <c r="D45" s="35" t="s">
        <v>159</v>
      </c>
      <c r="E45" s="35" t="s">
        <v>160</v>
      </c>
      <c r="F45" s="35" t="s">
        <v>161</v>
      </c>
      <c r="G45" s="35" t="s">
        <v>162</v>
      </c>
      <c r="H45" s="35" t="s">
        <v>163</v>
      </c>
      <c r="I45" s="35" t="s">
        <v>164</v>
      </c>
      <c r="J45" s="36" t="s">
        <v>52</v>
      </c>
      <c r="K45" s="61" t="s">
        <v>165</v>
      </c>
    </row>
    <row r="46" spans="1:11" ht="15" customHeight="1">
      <c r="A46" s="79" t="s">
        <v>166</v>
      </c>
      <c r="B46" s="37" t="s">
        <v>166</v>
      </c>
      <c r="C46" s="37"/>
      <c r="D46" s="37" t="s">
        <v>166</v>
      </c>
      <c r="E46" s="37" t="s">
        <v>166</v>
      </c>
      <c r="F46" s="37" t="s">
        <v>166</v>
      </c>
      <c r="G46" s="37" t="s">
        <v>166</v>
      </c>
      <c r="H46" s="37"/>
      <c r="I46" s="37" t="s">
        <v>166</v>
      </c>
      <c r="J46" s="38" t="s">
        <v>29</v>
      </c>
      <c r="K46" s="80" t="s">
        <v>166</v>
      </c>
    </row>
    <row r="47" spans="1:15" s="77" customFormat="1" ht="15.75" customHeight="1">
      <c r="A47" s="81">
        <v>33</v>
      </c>
      <c r="B47" s="42" t="str">
        <f>PROPER(N47)</f>
        <v>Juan Diego Mosquera</v>
      </c>
      <c r="C47" s="42" t="str">
        <f>PROPER(O47)</f>
        <v>Quindio</v>
      </c>
      <c r="D47" s="44">
        <v>143</v>
      </c>
      <c r="E47" s="44">
        <v>119</v>
      </c>
      <c r="F47" s="44">
        <v>124</v>
      </c>
      <c r="G47" s="44">
        <v>166</v>
      </c>
      <c r="H47" s="44">
        <v>143</v>
      </c>
      <c r="I47" s="44">
        <v>111</v>
      </c>
      <c r="J47" s="44">
        <f t="shared" si="0"/>
        <v>806</v>
      </c>
      <c r="K47" s="69">
        <f t="shared" si="1"/>
        <v>134.33333333333334</v>
      </c>
      <c r="N47" s="42" t="s">
        <v>150</v>
      </c>
      <c r="O47" s="42" t="s">
        <v>6</v>
      </c>
    </row>
    <row r="48" spans="1:15" s="77" customFormat="1" ht="15.75" customHeight="1">
      <c r="A48" s="81">
        <v>34</v>
      </c>
      <c r="B48" s="42" t="str">
        <f>PROPER(N48)</f>
        <v>David Felipe Gomez</v>
      </c>
      <c r="C48" s="42" t="str">
        <f>PROPER(O48)</f>
        <v>Bogota</v>
      </c>
      <c r="D48" s="44">
        <v>117</v>
      </c>
      <c r="E48" s="44">
        <v>114</v>
      </c>
      <c r="F48" s="44">
        <v>138</v>
      </c>
      <c r="G48" s="44">
        <v>132</v>
      </c>
      <c r="H48" s="44">
        <v>116</v>
      </c>
      <c r="I48" s="44">
        <v>157</v>
      </c>
      <c r="J48" s="44">
        <f t="shared" si="0"/>
        <v>774</v>
      </c>
      <c r="K48" s="69">
        <f t="shared" si="1"/>
        <v>129</v>
      </c>
      <c r="N48" s="42" t="s">
        <v>151</v>
      </c>
      <c r="O48" s="42" t="s">
        <v>2</v>
      </c>
    </row>
    <row r="49" spans="1:15" s="77" customFormat="1" ht="15.75" customHeight="1" thickBot="1">
      <c r="A49" s="82">
        <v>35</v>
      </c>
      <c r="B49" s="83" t="str">
        <f>PROPER(N49)</f>
        <v>Fernando Caicedo Restrepo</v>
      </c>
      <c r="C49" s="83" t="str">
        <f>PROPER(O49)</f>
        <v>Valle</v>
      </c>
      <c r="D49" s="84">
        <v>125</v>
      </c>
      <c r="E49" s="84">
        <v>130</v>
      </c>
      <c r="F49" s="84">
        <v>101</v>
      </c>
      <c r="G49" s="84">
        <v>133</v>
      </c>
      <c r="H49" s="84">
        <v>110</v>
      </c>
      <c r="I49" s="84">
        <v>118</v>
      </c>
      <c r="J49" s="84">
        <f t="shared" si="0"/>
        <v>717</v>
      </c>
      <c r="K49" s="85">
        <f t="shared" si="1"/>
        <v>119.5</v>
      </c>
      <c r="N49" s="83" t="s">
        <v>152</v>
      </c>
      <c r="O49" s="83" t="s">
        <v>59</v>
      </c>
    </row>
  </sheetData>
  <sheetProtection/>
  <mergeCells count="28">
    <mergeCell ref="G45:G46"/>
    <mergeCell ref="H45:H46"/>
    <mergeCell ref="I45:I46"/>
    <mergeCell ref="K45:K46"/>
    <mergeCell ref="A40:K40"/>
    <mergeCell ref="A41:K41"/>
    <mergeCell ref="A42:K42"/>
    <mergeCell ref="A44:K44"/>
    <mergeCell ref="A45:A46"/>
    <mergeCell ref="B45:B46"/>
    <mergeCell ref="C45:C46"/>
    <mergeCell ref="D45:D46"/>
    <mergeCell ref="E45:E46"/>
    <mergeCell ref="F45:F46"/>
    <mergeCell ref="E6:E7"/>
    <mergeCell ref="F6:F7"/>
    <mergeCell ref="G6:G7"/>
    <mergeCell ref="H6:H7"/>
    <mergeCell ref="I6:I7"/>
    <mergeCell ref="K6:K7"/>
    <mergeCell ref="A1:K1"/>
    <mergeCell ref="A2:K2"/>
    <mergeCell ref="A3:K3"/>
    <mergeCell ref="A5:K5"/>
    <mergeCell ref="A6:A7"/>
    <mergeCell ref="B6:B7"/>
    <mergeCell ref="C6:C7"/>
    <mergeCell ref="D6:D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35" sqref="B35"/>
    </sheetView>
  </sheetViews>
  <sheetFormatPr defaultColWidth="11.421875" defaultRowHeight="12.75"/>
  <cols>
    <col min="1" max="1" width="4.57421875" style="0" customWidth="1"/>
    <col min="2" max="2" width="29.8515625" style="0" bestFit="1" customWidth="1"/>
    <col min="3" max="3" width="15.7109375" style="0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30" customHeigh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" customHeight="1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thickBot="1">
      <c r="A3" s="52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53"/>
    </row>
    <row r="4" ht="4.5" customHeight="1" thickBot="1"/>
    <row r="5" spans="1:11" ht="30" customHeight="1" thickBot="1">
      <c r="A5" s="54" t="s">
        <v>168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" customHeight="1">
      <c r="A6" s="60" t="s">
        <v>157</v>
      </c>
      <c r="B6" s="35" t="s">
        <v>158</v>
      </c>
      <c r="C6" s="35" t="s">
        <v>22</v>
      </c>
      <c r="D6" s="35" t="s">
        <v>159</v>
      </c>
      <c r="E6" s="35" t="s">
        <v>160</v>
      </c>
      <c r="F6" s="35" t="s">
        <v>161</v>
      </c>
      <c r="G6" s="35" t="s">
        <v>162</v>
      </c>
      <c r="H6" s="35" t="s">
        <v>163</v>
      </c>
      <c r="I6" s="35" t="s">
        <v>164</v>
      </c>
      <c r="J6" s="36" t="s">
        <v>52</v>
      </c>
      <c r="K6" s="61" t="s">
        <v>165</v>
      </c>
    </row>
    <row r="7" spans="1:11" ht="15" customHeight="1">
      <c r="A7" s="79" t="s">
        <v>166</v>
      </c>
      <c r="B7" s="37" t="s">
        <v>166</v>
      </c>
      <c r="C7" s="37"/>
      <c r="D7" s="37" t="s">
        <v>166</v>
      </c>
      <c r="E7" s="37" t="s">
        <v>166</v>
      </c>
      <c r="F7" s="37" t="s">
        <v>166</v>
      </c>
      <c r="G7" s="37" t="s">
        <v>166</v>
      </c>
      <c r="H7" s="37"/>
      <c r="I7" s="37" t="s">
        <v>166</v>
      </c>
      <c r="J7" s="38" t="s">
        <v>29</v>
      </c>
      <c r="K7" s="80" t="s">
        <v>166</v>
      </c>
    </row>
    <row r="8" spans="1:15" ht="12.75">
      <c r="A8" s="88">
        <v>1</v>
      </c>
      <c r="B8" s="43" t="str">
        <f>PROPER(N8)</f>
        <v>Andrea Novoa Robles </v>
      </c>
      <c r="C8" s="43" t="str">
        <f>PROPER(O8)</f>
        <v>Tolima</v>
      </c>
      <c r="D8" s="44">
        <v>149</v>
      </c>
      <c r="E8" s="44">
        <v>171</v>
      </c>
      <c r="F8" s="44">
        <v>165</v>
      </c>
      <c r="G8" s="44">
        <v>149</v>
      </c>
      <c r="H8" s="44">
        <v>191</v>
      </c>
      <c r="I8" s="44">
        <v>212</v>
      </c>
      <c r="J8" s="44">
        <v>1037</v>
      </c>
      <c r="K8" s="69">
        <v>172.83333333333334</v>
      </c>
      <c r="N8" s="43" t="s">
        <v>9</v>
      </c>
      <c r="O8" s="43" t="s">
        <v>4</v>
      </c>
    </row>
    <row r="9" spans="1:15" ht="12.75">
      <c r="A9" s="89"/>
      <c r="B9" s="43" t="str">
        <f aca="true" t="shared" si="0" ref="B9:B30">PROPER(N9)</f>
        <v>Angela Maria Cardozo </v>
      </c>
      <c r="C9" s="43" t="str">
        <f aca="true" t="shared" si="1" ref="C9:C30">PROPER(O9)</f>
        <v>Tolima</v>
      </c>
      <c r="D9" s="44">
        <v>206</v>
      </c>
      <c r="E9" s="44">
        <v>147</v>
      </c>
      <c r="F9" s="44">
        <v>156</v>
      </c>
      <c r="G9" s="44">
        <v>156</v>
      </c>
      <c r="H9" s="44">
        <v>163</v>
      </c>
      <c r="I9" s="44">
        <v>147</v>
      </c>
      <c r="J9" s="44">
        <v>975</v>
      </c>
      <c r="K9" s="69">
        <v>162.5</v>
      </c>
      <c r="N9" s="43" t="s">
        <v>3</v>
      </c>
      <c r="O9" s="43" t="s">
        <v>4</v>
      </c>
    </row>
    <row r="10" spans="1:15" ht="12.75">
      <c r="A10" s="90"/>
      <c r="B10" s="43">
        <f t="shared" si="0"/>
      </c>
      <c r="C10" s="43">
        <f t="shared" si="1"/>
      </c>
      <c r="D10" s="44"/>
      <c r="E10" s="44"/>
      <c r="F10" s="44"/>
      <c r="G10" s="44"/>
      <c r="H10" s="44"/>
      <c r="I10" s="44"/>
      <c r="J10" s="41">
        <f>SUM(J8:J9)</f>
        <v>2012</v>
      </c>
      <c r="K10" s="91">
        <f>J10/12</f>
        <v>167.66666666666666</v>
      </c>
      <c r="N10" s="43"/>
      <c r="O10" s="43"/>
    </row>
    <row r="11" spans="1:15" ht="12.75">
      <c r="A11" s="88">
        <v>2</v>
      </c>
      <c r="B11" s="43" t="str">
        <f t="shared" si="0"/>
        <v>Laura Plazas Rodriguez </v>
      </c>
      <c r="C11" s="43" t="str">
        <f t="shared" si="1"/>
        <v>Bogota</v>
      </c>
      <c r="D11" s="44">
        <v>165</v>
      </c>
      <c r="E11" s="44">
        <v>157</v>
      </c>
      <c r="F11" s="44">
        <v>139</v>
      </c>
      <c r="G11" s="44">
        <v>168</v>
      </c>
      <c r="H11" s="44">
        <v>165</v>
      </c>
      <c r="I11" s="44">
        <v>174</v>
      </c>
      <c r="J11" s="44">
        <v>968</v>
      </c>
      <c r="K11" s="69">
        <v>161.33333333333334</v>
      </c>
      <c r="N11" s="43" t="s">
        <v>94</v>
      </c>
      <c r="O11" s="43" t="s">
        <v>2</v>
      </c>
    </row>
    <row r="12" spans="1:15" ht="12.75">
      <c r="A12" s="89"/>
      <c r="B12" s="43" t="str">
        <f t="shared" si="0"/>
        <v>Valentina Zapata Amaya </v>
      </c>
      <c r="C12" s="43" t="str">
        <f t="shared" si="1"/>
        <v>Bogota</v>
      </c>
      <c r="D12" s="44">
        <v>157</v>
      </c>
      <c r="E12" s="44">
        <v>118</v>
      </c>
      <c r="F12" s="44">
        <v>124</v>
      </c>
      <c r="G12" s="44">
        <v>155</v>
      </c>
      <c r="H12" s="44">
        <v>182</v>
      </c>
      <c r="I12" s="44">
        <v>161</v>
      </c>
      <c r="J12" s="44">
        <v>897</v>
      </c>
      <c r="K12" s="69">
        <v>149.5</v>
      </c>
      <c r="N12" s="43" t="s">
        <v>95</v>
      </c>
      <c r="O12" s="43" t="s">
        <v>2</v>
      </c>
    </row>
    <row r="13" spans="1:15" ht="12.75">
      <c r="A13" s="90"/>
      <c r="B13" s="43">
        <f t="shared" si="0"/>
      </c>
      <c r="C13" s="43">
        <f t="shared" si="1"/>
      </c>
      <c r="D13" s="44"/>
      <c r="E13" s="44"/>
      <c r="F13" s="44"/>
      <c r="G13" s="44"/>
      <c r="H13" s="44"/>
      <c r="I13" s="44"/>
      <c r="J13" s="41">
        <f>SUM(J11:J12)</f>
        <v>1865</v>
      </c>
      <c r="K13" s="91">
        <f>J13/12</f>
        <v>155.41666666666666</v>
      </c>
      <c r="N13" s="43"/>
      <c r="O13" s="43"/>
    </row>
    <row r="14" spans="1:15" ht="12.75">
      <c r="A14" s="88">
        <v>3</v>
      </c>
      <c r="B14" s="43" t="str">
        <f t="shared" si="0"/>
        <v>Alexandra Mosquera </v>
      </c>
      <c r="C14" s="43" t="str">
        <f t="shared" si="1"/>
        <v>Quindio</v>
      </c>
      <c r="D14" s="44">
        <v>175</v>
      </c>
      <c r="E14" s="44">
        <v>174</v>
      </c>
      <c r="F14" s="44">
        <v>129</v>
      </c>
      <c r="G14" s="44">
        <v>168</v>
      </c>
      <c r="H14" s="44">
        <v>149</v>
      </c>
      <c r="I14" s="44">
        <v>150</v>
      </c>
      <c r="J14" s="44">
        <v>945</v>
      </c>
      <c r="K14" s="69">
        <v>157.5</v>
      </c>
      <c r="N14" s="43" t="s">
        <v>5</v>
      </c>
      <c r="O14" s="43" t="s">
        <v>6</v>
      </c>
    </row>
    <row r="15" spans="1:15" ht="12.75">
      <c r="A15" s="89"/>
      <c r="B15" s="43" t="str">
        <f t="shared" si="0"/>
        <v>Luisa Fernanda Vega </v>
      </c>
      <c r="C15" s="43" t="str">
        <f t="shared" si="1"/>
        <v>Quindio</v>
      </c>
      <c r="D15" s="44">
        <v>157</v>
      </c>
      <c r="E15" s="44">
        <v>181</v>
      </c>
      <c r="F15" s="44">
        <v>162</v>
      </c>
      <c r="G15" s="44">
        <v>138</v>
      </c>
      <c r="H15" s="44">
        <v>106</v>
      </c>
      <c r="I15" s="44">
        <v>163</v>
      </c>
      <c r="J15" s="44">
        <v>907</v>
      </c>
      <c r="K15" s="69">
        <v>151.16666666666666</v>
      </c>
      <c r="N15" s="43" t="s">
        <v>7</v>
      </c>
      <c r="O15" s="43" t="s">
        <v>6</v>
      </c>
    </row>
    <row r="16" spans="1:15" ht="12.75">
      <c r="A16" s="90"/>
      <c r="B16" s="43">
        <f t="shared" si="0"/>
      </c>
      <c r="C16" s="43">
        <f t="shared" si="1"/>
      </c>
      <c r="D16" s="44"/>
      <c r="E16" s="44"/>
      <c r="F16" s="44"/>
      <c r="G16" s="44"/>
      <c r="H16" s="44"/>
      <c r="I16" s="44"/>
      <c r="J16" s="41">
        <f>SUM(J14:J15)</f>
        <v>1852</v>
      </c>
      <c r="K16" s="91">
        <f>J16/12</f>
        <v>154.33333333333334</v>
      </c>
      <c r="N16" s="43"/>
      <c r="O16" s="43"/>
    </row>
    <row r="17" spans="1:15" ht="12.75">
      <c r="A17" s="88">
        <v>4</v>
      </c>
      <c r="B17" s="43" t="str">
        <f t="shared" si="0"/>
        <v>Juliana Franco </v>
      </c>
      <c r="C17" s="43" t="str">
        <f t="shared" si="1"/>
        <v>Risaralda</v>
      </c>
      <c r="D17" s="44">
        <v>148</v>
      </c>
      <c r="E17" s="44">
        <v>183</v>
      </c>
      <c r="F17" s="44">
        <v>145</v>
      </c>
      <c r="G17" s="44">
        <v>154</v>
      </c>
      <c r="H17" s="44">
        <v>192</v>
      </c>
      <c r="I17" s="44">
        <v>149</v>
      </c>
      <c r="J17" s="44">
        <v>971</v>
      </c>
      <c r="K17" s="69">
        <v>161.83333333333334</v>
      </c>
      <c r="N17" s="43" t="s">
        <v>0</v>
      </c>
      <c r="O17" s="43" t="s">
        <v>1</v>
      </c>
    </row>
    <row r="18" spans="1:15" ht="12.75">
      <c r="A18" s="89"/>
      <c r="B18" s="43" t="str">
        <f t="shared" si="0"/>
        <v>Maria Jose Cano </v>
      </c>
      <c r="C18" s="43" t="str">
        <f t="shared" si="1"/>
        <v>Risaralda</v>
      </c>
      <c r="D18" s="44">
        <v>130</v>
      </c>
      <c r="E18" s="44">
        <v>134</v>
      </c>
      <c r="F18" s="44">
        <v>93</v>
      </c>
      <c r="G18" s="44">
        <v>159</v>
      </c>
      <c r="H18" s="44">
        <v>127</v>
      </c>
      <c r="I18" s="44">
        <v>156</v>
      </c>
      <c r="J18" s="44">
        <v>799</v>
      </c>
      <c r="K18" s="69">
        <v>133.16666666666666</v>
      </c>
      <c r="N18" s="43" t="s">
        <v>8</v>
      </c>
      <c r="O18" s="43" t="s">
        <v>1</v>
      </c>
    </row>
    <row r="19" spans="1:15" ht="12.75">
      <c r="A19" s="90"/>
      <c r="B19" s="43">
        <f t="shared" si="0"/>
      </c>
      <c r="C19" s="43">
        <f t="shared" si="1"/>
      </c>
      <c r="D19" s="44"/>
      <c r="E19" s="44"/>
      <c r="F19" s="44"/>
      <c r="G19" s="44"/>
      <c r="H19" s="44"/>
      <c r="I19" s="44"/>
      <c r="J19" s="41">
        <f>SUM(J17:J18)</f>
        <v>1770</v>
      </c>
      <c r="K19" s="91">
        <f>J19/12</f>
        <v>147.5</v>
      </c>
      <c r="N19" s="43"/>
      <c r="O19" s="43"/>
    </row>
    <row r="20" spans="1:15" ht="12.75">
      <c r="A20" s="88">
        <v>5</v>
      </c>
      <c r="B20" s="43" t="str">
        <f t="shared" si="0"/>
        <v>Andrea Carolina Miranda </v>
      </c>
      <c r="C20" s="43" t="str">
        <f t="shared" si="1"/>
        <v>Bogota</v>
      </c>
      <c r="D20" s="44">
        <v>139</v>
      </c>
      <c r="E20" s="44">
        <v>189</v>
      </c>
      <c r="F20" s="44">
        <v>132</v>
      </c>
      <c r="G20" s="44">
        <v>151</v>
      </c>
      <c r="H20" s="44">
        <v>148</v>
      </c>
      <c r="I20" s="44">
        <v>115</v>
      </c>
      <c r="J20" s="44">
        <v>874</v>
      </c>
      <c r="K20" s="69">
        <v>145.66666666666666</v>
      </c>
      <c r="N20" s="43" t="s">
        <v>97</v>
      </c>
      <c r="O20" s="43" t="s">
        <v>2</v>
      </c>
    </row>
    <row r="21" spans="1:15" ht="12.75">
      <c r="A21" s="89"/>
      <c r="B21" s="43" t="str">
        <f t="shared" si="0"/>
        <v>Ma.Nicoll Sepulveda Marin </v>
      </c>
      <c r="C21" s="43" t="str">
        <f t="shared" si="1"/>
        <v>Bogota</v>
      </c>
      <c r="D21" s="44">
        <v>157</v>
      </c>
      <c r="E21" s="44">
        <v>145</v>
      </c>
      <c r="F21" s="44">
        <v>152</v>
      </c>
      <c r="G21" s="44">
        <v>155</v>
      </c>
      <c r="H21" s="44">
        <v>102</v>
      </c>
      <c r="I21" s="44">
        <v>145</v>
      </c>
      <c r="J21" s="44">
        <v>856</v>
      </c>
      <c r="K21" s="69">
        <v>142.66666666666666</v>
      </c>
      <c r="N21" s="43" t="s">
        <v>96</v>
      </c>
      <c r="O21" s="43" t="s">
        <v>2</v>
      </c>
    </row>
    <row r="22" spans="1:15" ht="12.75">
      <c r="A22" s="90"/>
      <c r="B22" s="43">
        <f t="shared" si="0"/>
      </c>
      <c r="C22" s="43">
        <f t="shared" si="1"/>
      </c>
      <c r="D22" s="44"/>
      <c r="E22" s="44"/>
      <c r="F22" s="44"/>
      <c r="G22" s="44"/>
      <c r="H22" s="44"/>
      <c r="I22" s="44"/>
      <c r="J22" s="41">
        <f>SUM(J20:J21)</f>
        <v>1730</v>
      </c>
      <c r="K22" s="91">
        <f>J22/12</f>
        <v>144.16666666666666</v>
      </c>
      <c r="N22" s="43"/>
      <c r="O22" s="43"/>
    </row>
    <row r="23" spans="1:15" ht="12.75">
      <c r="A23" s="88">
        <v>6</v>
      </c>
      <c r="B23" s="43" t="str">
        <f t="shared" si="0"/>
        <v>Maria Jose Santander </v>
      </c>
      <c r="C23" s="43" t="str">
        <f t="shared" si="1"/>
        <v>Tolima</v>
      </c>
      <c r="D23" s="44">
        <v>141</v>
      </c>
      <c r="E23" s="44">
        <v>136</v>
      </c>
      <c r="F23" s="44">
        <v>146</v>
      </c>
      <c r="G23" s="44">
        <v>112</v>
      </c>
      <c r="H23" s="44">
        <v>162</v>
      </c>
      <c r="I23" s="44">
        <v>150</v>
      </c>
      <c r="J23" s="44">
        <v>847</v>
      </c>
      <c r="K23" s="69">
        <v>141.16666666666666</v>
      </c>
      <c r="N23" s="43" t="s">
        <v>13</v>
      </c>
      <c r="O23" s="43" t="s">
        <v>4</v>
      </c>
    </row>
    <row r="24" spans="1:15" ht="12.75">
      <c r="A24" s="89"/>
      <c r="B24" s="43" t="str">
        <f t="shared" si="0"/>
        <v>Ana Maria Santander </v>
      </c>
      <c r="C24" s="43" t="str">
        <f t="shared" si="1"/>
        <v>Tolima</v>
      </c>
      <c r="D24" s="44">
        <v>120</v>
      </c>
      <c r="E24" s="44">
        <v>145</v>
      </c>
      <c r="F24" s="44">
        <v>112</v>
      </c>
      <c r="G24" s="44">
        <v>103</v>
      </c>
      <c r="H24" s="44">
        <v>140</v>
      </c>
      <c r="I24" s="44">
        <v>134</v>
      </c>
      <c r="J24" s="44">
        <v>754</v>
      </c>
      <c r="K24" s="69">
        <v>125.66666666666667</v>
      </c>
      <c r="N24" s="43" t="s">
        <v>15</v>
      </c>
      <c r="O24" s="43" t="s">
        <v>4</v>
      </c>
    </row>
    <row r="25" spans="1:15" ht="12.75">
      <c r="A25" s="90"/>
      <c r="B25" s="43">
        <f t="shared" si="0"/>
      </c>
      <c r="C25" s="43">
        <f t="shared" si="1"/>
      </c>
      <c r="D25" s="44"/>
      <c r="E25" s="44"/>
      <c r="F25" s="44"/>
      <c r="G25" s="44"/>
      <c r="H25" s="44"/>
      <c r="I25" s="44"/>
      <c r="J25" s="41">
        <f>SUM(J23:J24)</f>
        <v>1601</v>
      </c>
      <c r="K25" s="91">
        <f>J25/12</f>
        <v>133.41666666666666</v>
      </c>
      <c r="N25" s="43"/>
      <c r="O25" s="43"/>
    </row>
    <row r="26" spans="1:15" ht="12.75">
      <c r="A26" s="88">
        <v>7</v>
      </c>
      <c r="B26" s="43" t="str">
        <f t="shared" si="0"/>
        <v>Laura Reyes Herreño </v>
      </c>
      <c r="C26" s="43" t="str">
        <f t="shared" si="1"/>
        <v>Bogota</v>
      </c>
      <c r="D26" s="44">
        <v>155</v>
      </c>
      <c r="E26" s="44">
        <v>161</v>
      </c>
      <c r="F26" s="44">
        <v>124</v>
      </c>
      <c r="G26" s="44">
        <v>120</v>
      </c>
      <c r="H26" s="44">
        <v>113</v>
      </c>
      <c r="I26" s="44">
        <v>115</v>
      </c>
      <c r="J26" s="44">
        <v>788</v>
      </c>
      <c r="K26" s="69">
        <v>131.33333333333334</v>
      </c>
      <c r="N26" s="43" t="s">
        <v>14</v>
      </c>
      <c r="O26" s="43" t="s">
        <v>2</v>
      </c>
    </row>
    <row r="27" spans="1:15" ht="12.75">
      <c r="A27" s="89"/>
      <c r="B27" s="43" t="str">
        <f t="shared" si="0"/>
        <v>Lina Maria Camargo B.</v>
      </c>
      <c r="C27" s="43" t="str">
        <f t="shared" si="1"/>
        <v>Bogota</v>
      </c>
      <c r="D27" s="44">
        <v>135</v>
      </c>
      <c r="E27" s="44">
        <v>118</v>
      </c>
      <c r="F27" s="44">
        <v>146</v>
      </c>
      <c r="G27" s="44">
        <v>111</v>
      </c>
      <c r="H27" s="44">
        <v>123</v>
      </c>
      <c r="I27" s="44">
        <v>115</v>
      </c>
      <c r="J27" s="44">
        <v>748</v>
      </c>
      <c r="K27" s="69">
        <v>124.66666666666667</v>
      </c>
      <c r="N27" s="43" t="s">
        <v>12</v>
      </c>
      <c r="O27" s="43" t="s">
        <v>2</v>
      </c>
    </row>
    <row r="28" spans="1:15" ht="12.75">
      <c r="A28" s="90"/>
      <c r="B28" s="43">
        <f t="shared" si="0"/>
      </c>
      <c r="C28" s="43">
        <f t="shared" si="1"/>
      </c>
      <c r="D28" s="44"/>
      <c r="E28" s="44"/>
      <c r="F28" s="44"/>
      <c r="G28" s="44"/>
      <c r="H28" s="44"/>
      <c r="I28" s="44"/>
      <c r="J28" s="41">
        <f>SUM(J26:J27)</f>
        <v>1536</v>
      </c>
      <c r="K28" s="91">
        <f>J28/12</f>
        <v>128</v>
      </c>
      <c r="N28" s="43"/>
      <c r="O28" s="43"/>
    </row>
    <row r="29" spans="1:15" ht="12.75">
      <c r="A29" s="88">
        <v>8</v>
      </c>
      <c r="B29" s="43" t="str">
        <f t="shared" si="0"/>
        <v>Alejandra Jimenez </v>
      </c>
      <c r="C29" s="43" t="str">
        <f t="shared" si="1"/>
        <v>Cundinamarca</v>
      </c>
      <c r="D29" s="44">
        <v>151</v>
      </c>
      <c r="E29" s="44">
        <v>137</v>
      </c>
      <c r="F29" s="44">
        <v>99</v>
      </c>
      <c r="G29" s="44">
        <v>118</v>
      </c>
      <c r="H29" s="44">
        <v>123</v>
      </c>
      <c r="I29" s="44">
        <v>139</v>
      </c>
      <c r="J29" s="44">
        <v>767</v>
      </c>
      <c r="K29" s="69">
        <v>127.83333333333333</v>
      </c>
      <c r="N29" s="43" t="s">
        <v>18</v>
      </c>
      <c r="O29" s="43" t="s">
        <v>19</v>
      </c>
    </row>
    <row r="30" spans="1:15" ht="12.75">
      <c r="A30" s="89"/>
      <c r="B30" s="43" t="str">
        <f t="shared" si="0"/>
        <v>Silvana Jimenez </v>
      </c>
      <c r="C30" s="43" t="str">
        <f t="shared" si="1"/>
        <v>Cundinamarca</v>
      </c>
      <c r="D30" s="44">
        <v>85</v>
      </c>
      <c r="E30" s="44">
        <v>111</v>
      </c>
      <c r="F30" s="44">
        <v>76</v>
      </c>
      <c r="G30" s="44">
        <v>97</v>
      </c>
      <c r="H30" s="44">
        <v>156</v>
      </c>
      <c r="I30" s="44">
        <v>114</v>
      </c>
      <c r="J30" s="44">
        <v>639</v>
      </c>
      <c r="K30" s="69">
        <v>106.5</v>
      </c>
      <c r="N30" s="43" t="s">
        <v>20</v>
      </c>
      <c r="O30" s="43" t="s">
        <v>19</v>
      </c>
    </row>
    <row r="31" spans="1:11" ht="13.5" thickBot="1">
      <c r="A31" s="92"/>
      <c r="B31" s="93"/>
      <c r="C31" s="93"/>
      <c r="D31" s="84"/>
      <c r="E31" s="84"/>
      <c r="F31" s="84"/>
      <c r="G31" s="84"/>
      <c r="H31" s="84"/>
      <c r="I31" s="84"/>
      <c r="J31" s="94">
        <f>SUM(J29:J30)</f>
        <v>1406</v>
      </c>
      <c r="K31" s="95">
        <f>J31/12</f>
        <v>117.16666666666667</v>
      </c>
    </row>
  </sheetData>
  <sheetProtection/>
  <mergeCells count="22">
    <mergeCell ref="A26:A28"/>
    <mergeCell ref="A29:A31"/>
    <mergeCell ref="A8:A10"/>
    <mergeCell ref="A11:A13"/>
    <mergeCell ref="A14:A16"/>
    <mergeCell ref="A17:A19"/>
    <mergeCell ref="A20:A22"/>
    <mergeCell ref="A23:A25"/>
    <mergeCell ref="E6:E7"/>
    <mergeCell ref="F6:F7"/>
    <mergeCell ref="G6:G7"/>
    <mergeCell ref="H6:H7"/>
    <mergeCell ref="I6:I7"/>
    <mergeCell ref="K6:K7"/>
    <mergeCell ref="A1:K1"/>
    <mergeCell ref="A2:K2"/>
    <mergeCell ref="A3:K3"/>
    <mergeCell ref="A5:K5"/>
    <mergeCell ref="A6:A7"/>
    <mergeCell ref="B6:B7"/>
    <mergeCell ref="C6:C7"/>
    <mergeCell ref="D6:D7"/>
  </mergeCells>
  <printOptions/>
  <pageMargins left="0.75" right="0.5" top="1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4.7109375" style="0" customWidth="1"/>
    <col min="2" max="2" width="29.7109375" style="0" customWidth="1"/>
    <col min="3" max="3" width="12.281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</cols>
  <sheetData>
    <row r="1" spans="1:11" ht="30" customHeigh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" customHeight="1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thickBot="1">
      <c r="A3" s="52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53"/>
    </row>
    <row r="4" ht="4.5" customHeight="1" thickBot="1"/>
    <row r="5" spans="1:11" ht="30" customHeight="1" thickBot="1">
      <c r="A5" s="54" t="s">
        <v>169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" customHeight="1">
      <c r="A6" s="60" t="s">
        <v>157</v>
      </c>
      <c r="B6" s="35" t="s">
        <v>158</v>
      </c>
      <c r="C6" s="35" t="s">
        <v>22</v>
      </c>
      <c r="D6" s="35" t="s">
        <v>159</v>
      </c>
      <c r="E6" s="35" t="s">
        <v>160</v>
      </c>
      <c r="F6" s="35" t="s">
        <v>161</v>
      </c>
      <c r="G6" s="35" t="s">
        <v>162</v>
      </c>
      <c r="H6" s="35" t="s">
        <v>163</v>
      </c>
      <c r="I6" s="35" t="s">
        <v>164</v>
      </c>
      <c r="J6" s="36" t="s">
        <v>52</v>
      </c>
      <c r="K6" s="61" t="s">
        <v>165</v>
      </c>
    </row>
    <row r="7" spans="1:11" ht="15" customHeight="1" thickBot="1">
      <c r="A7" s="62" t="s">
        <v>166</v>
      </c>
      <c r="B7" s="63" t="s">
        <v>166</v>
      </c>
      <c r="C7" s="63"/>
      <c r="D7" s="63" t="s">
        <v>166</v>
      </c>
      <c r="E7" s="63" t="s">
        <v>166</v>
      </c>
      <c r="F7" s="63" t="s">
        <v>166</v>
      </c>
      <c r="G7" s="63" t="s">
        <v>166</v>
      </c>
      <c r="H7" s="63"/>
      <c r="I7" s="63" t="s">
        <v>166</v>
      </c>
      <c r="J7" s="64" t="s">
        <v>29</v>
      </c>
      <c r="K7" s="65" t="s">
        <v>166</v>
      </c>
    </row>
    <row r="8" spans="1:15" ht="12.75">
      <c r="A8" s="89">
        <v>1</v>
      </c>
      <c r="B8" s="58" t="str">
        <f>PROPER(N8)</f>
        <v>Edisson Camilo Molina </v>
      </c>
      <c r="C8" s="58" t="str">
        <f>PROPER(O8)</f>
        <v>Bogota</v>
      </c>
      <c r="D8" s="78">
        <v>251</v>
      </c>
      <c r="E8" s="78">
        <v>191</v>
      </c>
      <c r="F8" s="78">
        <v>207</v>
      </c>
      <c r="G8" s="78">
        <v>165</v>
      </c>
      <c r="H8" s="78">
        <v>186</v>
      </c>
      <c r="I8" s="78">
        <v>231</v>
      </c>
      <c r="J8" s="98">
        <v>1231</v>
      </c>
      <c r="K8" s="100">
        <v>205.16666666666666</v>
      </c>
      <c r="N8" s="58" t="s">
        <v>57</v>
      </c>
      <c r="O8" s="87" t="s">
        <v>2</v>
      </c>
    </row>
    <row r="9" spans="1:15" ht="12.75">
      <c r="A9" s="89"/>
      <c r="B9" s="58" t="str">
        <f aca="true" t="shared" si="0" ref="B9:B48">PROPER(N9)</f>
        <v>Sebastian Donado Paez </v>
      </c>
      <c r="C9" s="58" t="str">
        <f aca="true" t="shared" si="1" ref="C9:C48">PROPER(O9)</f>
        <v>Bogota</v>
      </c>
      <c r="D9" s="78">
        <v>188</v>
      </c>
      <c r="E9" s="78">
        <v>172</v>
      </c>
      <c r="F9" s="78">
        <v>188</v>
      </c>
      <c r="G9" s="78">
        <v>158</v>
      </c>
      <c r="H9" s="78">
        <v>160</v>
      </c>
      <c r="I9" s="78">
        <v>235</v>
      </c>
      <c r="J9" s="98">
        <v>1101</v>
      </c>
      <c r="K9" s="100">
        <v>183.5</v>
      </c>
      <c r="N9" s="58" t="s">
        <v>60</v>
      </c>
      <c r="O9" s="87" t="s">
        <v>2</v>
      </c>
    </row>
    <row r="10" spans="1:15" ht="12.75">
      <c r="A10" s="90"/>
      <c r="B10" s="58">
        <f t="shared" si="0"/>
      </c>
      <c r="C10" s="58">
        <f t="shared" si="1"/>
      </c>
      <c r="D10" s="78"/>
      <c r="E10" s="78"/>
      <c r="F10" s="78"/>
      <c r="G10" s="78"/>
      <c r="H10" s="78"/>
      <c r="I10" s="78"/>
      <c r="J10" s="96">
        <f>SUM(J8:J9)</f>
        <v>2332</v>
      </c>
      <c r="K10" s="101">
        <f>J10/12</f>
        <v>194.33333333333334</v>
      </c>
      <c r="N10" s="58"/>
      <c r="O10" s="87"/>
    </row>
    <row r="11" spans="1:15" ht="12.75">
      <c r="A11" s="88">
        <v>2</v>
      </c>
      <c r="B11" s="58" t="str">
        <f t="shared" si="0"/>
        <v>Juan David Alvarez </v>
      </c>
      <c r="C11" s="58" t="str">
        <f t="shared" si="1"/>
        <v>Santander</v>
      </c>
      <c r="D11" s="76">
        <v>160</v>
      </c>
      <c r="E11" s="76">
        <v>180</v>
      </c>
      <c r="F11" s="76">
        <v>172</v>
      </c>
      <c r="G11" s="76">
        <v>193</v>
      </c>
      <c r="H11" s="76">
        <v>188</v>
      </c>
      <c r="I11" s="76">
        <v>173</v>
      </c>
      <c r="J11" s="97">
        <v>1066</v>
      </c>
      <c r="K11" s="102">
        <v>177.66666666666666</v>
      </c>
      <c r="N11" s="43" t="s">
        <v>62</v>
      </c>
      <c r="O11" s="86" t="s">
        <v>17</v>
      </c>
    </row>
    <row r="12" spans="1:15" ht="12.75">
      <c r="A12" s="89"/>
      <c r="B12" s="58" t="str">
        <f t="shared" si="0"/>
        <v>Juan Sebastian Azuero </v>
      </c>
      <c r="C12" s="58" t="str">
        <f t="shared" si="1"/>
        <v>Santander</v>
      </c>
      <c r="D12" s="78">
        <v>165</v>
      </c>
      <c r="E12" s="78">
        <v>159</v>
      </c>
      <c r="F12" s="78">
        <v>179</v>
      </c>
      <c r="G12" s="78">
        <v>133</v>
      </c>
      <c r="H12" s="78">
        <v>170</v>
      </c>
      <c r="I12" s="78">
        <v>147</v>
      </c>
      <c r="J12" s="98">
        <v>953</v>
      </c>
      <c r="K12" s="100">
        <v>158.83333333333334</v>
      </c>
      <c r="N12" s="58" t="s">
        <v>67</v>
      </c>
      <c r="O12" s="87" t="s">
        <v>17</v>
      </c>
    </row>
    <row r="13" spans="1:15" ht="12.75">
      <c r="A13" s="90"/>
      <c r="B13" s="58">
        <f t="shared" si="0"/>
      </c>
      <c r="C13" s="58">
        <f t="shared" si="1"/>
      </c>
      <c r="D13" s="78"/>
      <c r="E13" s="78"/>
      <c r="F13" s="78"/>
      <c r="G13" s="78"/>
      <c r="H13" s="78"/>
      <c r="I13" s="78"/>
      <c r="J13" s="96">
        <f>SUM(J11:J12)</f>
        <v>2019</v>
      </c>
      <c r="K13" s="101">
        <f>J13/12</f>
        <v>168.25</v>
      </c>
      <c r="N13" s="58"/>
      <c r="O13" s="87"/>
    </row>
    <row r="14" spans="1:15" ht="12.75">
      <c r="A14" s="88">
        <v>3</v>
      </c>
      <c r="B14" s="58" t="str">
        <f t="shared" si="0"/>
        <v>Carlos Felipe Saavedra </v>
      </c>
      <c r="C14" s="58" t="str">
        <f t="shared" si="1"/>
        <v>Bogota</v>
      </c>
      <c r="D14" s="76">
        <v>157</v>
      </c>
      <c r="E14" s="76">
        <v>215</v>
      </c>
      <c r="F14" s="76">
        <v>130</v>
      </c>
      <c r="G14" s="76">
        <v>199</v>
      </c>
      <c r="H14" s="76">
        <v>201</v>
      </c>
      <c r="I14" s="76">
        <v>172</v>
      </c>
      <c r="J14" s="97">
        <v>1074</v>
      </c>
      <c r="K14" s="102">
        <v>179</v>
      </c>
      <c r="N14" s="43" t="s">
        <v>63</v>
      </c>
      <c r="O14" s="86" t="s">
        <v>2</v>
      </c>
    </row>
    <row r="15" spans="1:15" ht="12.75">
      <c r="A15" s="89"/>
      <c r="B15" s="58" t="str">
        <f t="shared" si="0"/>
        <v>Nicolas Nariño Amaya </v>
      </c>
      <c r="C15" s="58" t="str">
        <f t="shared" si="1"/>
        <v>Bogota</v>
      </c>
      <c r="D15" s="78">
        <v>134</v>
      </c>
      <c r="E15" s="78">
        <v>134</v>
      </c>
      <c r="F15" s="78">
        <v>175</v>
      </c>
      <c r="G15" s="78">
        <v>146</v>
      </c>
      <c r="H15" s="78">
        <v>147</v>
      </c>
      <c r="I15" s="78">
        <v>178</v>
      </c>
      <c r="J15" s="98">
        <v>914</v>
      </c>
      <c r="K15" s="100">
        <v>152.33333333333334</v>
      </c>
      <c r="N15" s="58" t="s">
        <v>72</v>
      </c>
      <c r="O15" s="87" t="s">
        <v>2</v>
      </c>
    </row>
    <row r="16" spans="1:15" ht="12.75">
      <c r="A16" s="90"/>
      <c r="B16" s="58">
        <f t="shared" si="0"/>
      </c>
      <c r="C16" s="58">
        <f t="shared" si="1"/>
      </c>
      <c r="D16" s="78"/>
      <c r="E16" s="78"/>
      <c r="F16" s="78"/>
      <c r="G16" s="78"/>
      <c r="H16" s="78"/>
      <c r="I16" s="78"/>
      <c r="J16" s="96">
        <f>SUM(J14:J15)</f>
        <v>1988</v>
      </c>
      <c r="K16" s="101">
        <f>J16/12</f>
        <v>165.66666666666666</v>
      </c>
      <c r="N16" s="58"/>
      <c r="O16" s="87"/>
    </row>
    <row r="17" spans="1:15" ht="12.75">
      <c r="A17" s="88">
        <v>4</v>
      </c>
      <c r="B17" s="58" t="str">
        <f t="shared" si="0"/>
        <v>Sebastian Charry Bermudez </v>
      </c>
      <c r="C17" s="58" t="str">
        <f t="shared" si="1"/>
        <v>Valle</v>
      </c>
      <c r="D17" s="76">
        <v>200</v>
      </c>
      <c r="E17" s="76">
        <v>156</v>
      </c>
      <c r="F17" s="76">
        <v>159</v>
      </c>
      <c r="G17" s="76">
        <v>206</v>
      </c>
      <c r="H17" s="76">
        <v>149</v>
      </c>
      <c r="I17" s="76">
        <v>133</v>
      </c>
      <c r="J17" s="97">
        <v>1003</v>
      </c>
      <c r="K17" s="102">
        <v>167.16666666666666</v>
      </c>
      <c r="N17" s="43" t="s">
        <v>58</v>
      </c>
      <c r="O17" s="86" t="s">
        <v>59</v>
      </c>
    </row>
    <row r="18" spans="1:15" ht="12.75">
      <c r="A18" s="89"/>
      <c r="B18" s="58" t="str">
        <f t="shared" si="0"/>
        <v>Jorge Luis Tello Villamil</v>
      </c>
      <c r="C18" s="58" t="str">
        <f t="shared" si="1"/>
        <v>Valle</v>
      </c>
      <c r="D18" s="78">
        <v>169</v>
      </c>
      <c r="E18" s="78">
        <v>181</v>
      </c>
      <c r="F18" s="78">
        <v>152</v>
      </c>
      <c r="G18" s="78">
        <v>158</v>
      </c>
      <c r="H18" s="78">
        <v>143</v>
      </c>
      <c r="I18" s="78">
        <v>174</v>
      </c>
      <c r="J18" s="98">
        <v>977</v>
      </c>
      <c r="K18" s="100">
        <v>162.83333333333334</v>
      </c>
      <c r="N18" s="58" t="s">
        <v>70</v>
      </c>
      <c r="O18" s="87" t="s">
        <v>59</v>
      </c>
    </row>
    <row r="19" spans="1:15" ht="12.75">
      <c r="A19" s="90"/>
      <c r="B19" s="58">
        <f t="shared" si="0"/>
      </c>
      <c r="C19" s="58">
        <f t="shared" si="1"/>
      </c>
      <c r="D19" s="78"/>
      <c r="E19" s="78"/>
      <c r="F19" s="78"/>
      <c r="G19" s="78"/>
      <c r="H19" s="78"/>
      <c r="I19" s="78"/>
      <c r="J19" s="96">
        <f>SUM(J17:J18)</f>
        <v>1980</v>
      </c>
      <c r="K19" s="101">
        <f>J19/12</f>
        <v>165</v>
      </c>
      <c r="N19" s="58"/>
      <c r="O19" s="87"/>
    </row>
    <row r="20" spans="1:15" ht="12.75">
      <c r="A20" s="88">
        <v>5</v>
      </c>
      <c r="B20" s="58" t="str">
        <f t="shared" si="0"/>
        <v>Juan Pablo Ayala Espinosa</v>
      </c>
      <c r="C20" s="58" t="str">
        <f t="shared" si="1"/>
        <v>Bogota</v>
      </c>
      <c r="D20" s="76">
        <v>172</v>
      </c>
      <c r="E20" s="76">
        <v>195</v>
      </c>
      <c r="F20" s="76">
        <v>136</v>
      </c>
      <c r="G20" s="76">
        <v>179</v>
      </c>
      <c r="H20" s="76">
        <v>165</v>
      </c>
      <c r="I20" s="76">
        <v>152</v>
      </c>
      <c r="J20" s="97">
        <v>999</v>
      </c>
      <c r="K20" s="102">
        <v>166.5</v>
      </c>
      <c r="N20" s="43" t="s">
        <v>80</v>
      </c>
      <c r="O20" s="86" t="s">
        <v>2</v>
      </c>
    </row>
    <row r="21" spans="1:15" ht="12.75">
      <c r="A21" s="89"/>
      <c r="B21" s="58" t="str">
        <f t="shared" si="0"/>
        <v>David Felipe Gomez R.</v>
      </c>
      <c r="C21" s="58" t="str">
        <f t="shared" si="1"/>
        <v>Bogota</v>
      </c>
      <c r="D21" s="78">
        <v>175</v>
      </c>
      <c r="E21" s="78">
        <v>116</v>
      </c>
      <c r="F21" s="78">
        <v>154</v>
      </c>
      <c r="G21" s="78">
        <v>139</v>
      </c>
      <c r="H21" s="78">
        <v>198</v>
      </c>
      <c r="I21" s="78">
        <v>189</v>
      </c>
      <c r="J21" s="98">
        <v>971</v>
      </c>
      <c r="K21" s="100">
        <v>161.83333333333334</v>
      </c>
      <c r="N21" s="58" t="s">
        <v>82</v>
      </c>
      <c r="O21" s="87" t="s">
        <v>2</v>
      </c>
    </row>
    <row r="22" spans="1:15" ht="12.75">
      <c r="A22" s="90"/>
      <c r="B22" s="58">
        <f t="shared" si="0"/>
      </c>
      <c r="C22" s="58">
        <f t="shared" si="1"/>
      </c>
      <c r="D22" s="78"/>
      <c r="E22" s="78"/>
      <c r="F22" s="78"/>
      <c r="G22" s="78"/>
      <c r="H22" s="78"/>
      <c r="I22" s="78"/>
      <c r="J22" s="96">
        <f>SUM(J20:J21)</f>
        <v>1970</v>
      </c>
      <c r="K22" s="101">
        <f>J22/12</f>
        <v>164.16666666666666</v>
      </c>
      <c r="N22" s="58"/>
      <c r="O22" s="87"/>
    </row>
    <row r="23" spans="1:15" ht="12.75">
      <c r="A23" s="88">
        <v>6</v>
      </c>
      <c r="B23" s="58" t="str">
        <f t="shared" si="0"/>
        <v>Luis Alberto Mendoza V.</v>
      </c>
      <c r="C23" s="58" t="str">
        <f t="shared" si="1"/>
        <v>Bogota</v>
      </c>
      <c r="D23" s="76">
        <v>175</v>
      </c>
      <c r="E23" s="76">
        <v>170</v>
      </c>
      <c r="F23" s="76">
        <v>191</v>
      </c>
      <c r="G23" s="76">
        <v>162</v>
      </c>
      <c r="H23" s="76">
        <v>144</v>
      </c>
      <c r="I23" s="76">
        <v>168</v>
      </c>
      <c r="J23" s="97">
        <v>1010</v>
      </c>
      <c r="K23" s="102">
        <v>168.33333333333334</v>
      </c>
      <c r="N23" s="43" t="s">
        <v>71</v>
      </c>
      <c r="O23" s="86" t="s">
        <v>2</v>
      </c>
    </row>
    <row r="24" spans="1:15" ht="12.75">
      <c r="A24" s="89"/>
      <c r="B24" s="58" t="str">
        <f t="shared" si="0"/>
        <v>Jorge Alejandro Bernal Castro</v>
      </c>
      <c r="C24" s="58" t="str">
        <f t="shared" si="1"/>
        <v>Bogota</v>
      </c>
      <c r="D24" s="78">
        <v>144</v>
      </c>
      <c r="E24" s="78">
        <v>180</v>
      </c>
      <c r="F24" s="78">
        <v>147</v>
      </c>
      <c r="G24" s="78">
        <v>184</v>
      </c>
      <c r="H24" s="78">
        <v>136</v>
      </c>
      <c r="I24" s="78">
        <v>165</v>
      </c>
      <c r="J24" s="98">
        <v>956</v>
      </c>
      <c r="K24" s="100">
        <v>159.33333333333334</v>
      </c>
      <c r="N24" s="58" t="s">
        <v>74</v>
      </c>
      <c r="O24" s="87" t="s">
        <v>2</v>
      </c>
    </row>
    <row r="25" spans="1:15" ht="12.75">
      <c r="A25" s="90"/>
      <c r="B25" s="58">
        <f t="shared" si="0"/>
      </c>
      <c r="C25" s="58">
        <f t="shared" si="1"/>
      </c>
      <c r="D25" s="78"/>
      <c r="E25" s="78"/>
      <c r="F25" s="78"/>
      <c r="G25" s="78"/>
      <c r="H25" s="78"/>
      <c r="I25" s="78"/>
      <c r="J25" s="96">
        <f>SUM(J23:J24)</f>
        <v>1966</v>
      </c>
      <c r="K25" s="101">
        <f>J25/12</f>
        <v>163.83333333333334</v>
      </c>
      <c r="N25" s="58"/>
      <c r="O25" s="87"/>
    </row>
    <row r="26" spans="1:15" ht="12.75">
      <c r="A26" s="88">
        <v>7</v>
      </c>
      <c r="B26" s="58" t="str">
        <f t="shared" si="0"/>
        <v>Jose Guillermo Poveda </v>
      </c>
      <c r="C26" s="58" t="str">
        <f t="shared" si="1"/>
        <v>Bogota</v>
      </c>
      <c r="D26" s="76">
        <v>175</v>
      </c>
      <c r="E26" s="76">
        <v>212</v>
      </c>
      <c r="F26" s="76">
        <v>193</v>
      </c>
      <c r="G26" s="76">
        <v>158</v>
      </c>
      <c r="H26" s="76">
        <v>156</v>
      </c>
      <c r="I26" s="76">
        <v>137</v>
      </c>
      <c r="J26" s="97">
        <v>1031</v>
      </c>
      <c r="K26" s="102">
        <v>171.83333333333334</v>
      </c>
      <c r="N26" s="43" t="s">
        <v>61</v>
      </c>
      <c r="O26" s="86" t="s">
        <v>2</v>
      </c>
    </row>
    <row r="27" spans="1:15" ht="12.75">
      <c r="A27" s="89"/>
      <c r="B27" s="58" t="str">
        <f t="shared" si="0"/>
        <v>Daniel Pinilla R. </v>
      </c>
      <c r="C27" s="58" t="str">
        <f t="shared" si="1"/>
        <v>Bogota</v>
      </c>
      <c r="D27" s="78">
        <v>176</v>
      </c>
      <c r="E27" s="78">
        <v>154</v>
      </c>
      <c r="F27" s="78">
        <v>157</v>
      </c>
      <c r="G27" s="78">
        <v>168</v>
      </c>
      <c r="H27" s="78">
        <v>141</v>
      </c>
      <c r="I27" s="78">
        <v>130</v>
      </c>
      <c r="J27" s="98">
        <v>926</v>
      </c>
      <c r="K27" s="100">
        <v>154.33333333333334</v>
      </c>
      <c r="N27" s="58" t="s">
        <v>76</v>
      </c>
      <c r="O27" s="87" t="s">
        <v>2</v>
      </c>
    </row>
    <row r="28" spans="1:15" ht="12.75">
      <c r="A28" s="90"/>
      <c r="B28" s="58">
        <f t="shared" si="0"/>
      </c>
      <c r="C28" s="58">
        <f t="shared" si="1"/>
      </c>
      <c r="D28" s="78"/>
      <c r="E28" s="78"/>
      <c r="F28" s="78"/>
      <c r="G28" s="78"/>
      <c r="H28" s="78"/>
      <c r="I28" s="78"/>
      <c r="J28" s="96">
        <f>SUM(J26:J27)</f>
        <v>1957</v>
      </c>
      <c r="K28" s="101">
        <f>J28/12</f>
        <v>163.08333333333334</v>
      </c>
      <c r="N28" s="58"/>
      <c r="O28" s="87"/>
    </row>
    <row r="29" spans="1:15" ht="12.75">
      <c r="A29" s="88">
        <v>8</v>
      </c>
      <c r="B29" s="58" t="str">
        <f t="shared" si="0"/>
        <v>Mauricio Martinez Ortiz </v>
      </c>
      <c r="C29" s="58" t="str">
        <f t="shared" si="1"/>
        <v>Valle</v>
      </c>
      <c r="D29" s="76">
        <v>165</v>
      </c>
      <c r="E29" s="76">
        <v>146</v>
      </c>
      <c r="F29" s="76">
        <v>151</v>
      </c>
      <c r="G29" s="76">
        <v>183</v>
      </c>
      <c r="H29" s="76">
        <v>152</v>
      </c>
      <c r="I29" s="76">
        <v>160</v>
      </c>
      <c r="J29" s="97">
        <v>957</v>
      </c>
      <c r="K29" s="102">
        <v>159.5</v>
      </c>
      <c r="N29" s="43" t="s">
        <v>69</v>
      </c>
      <c r="O29" s="86" t="s">
        <v>59</v>
      </c>
    </row>
    <row r="30" spans="1:15" ht="12.75">
      <c r="A30" s="89"/>
      <c r="B30" s="58" t="str">
        <f t="shared" si="0"/>
        <v>Edgar David Valcarcel </v>
      </c>
      <c r="C30" s="58" t="str">
        <f t="shared" si="1"/>
        <v>Valle</v>
      </c>
      <c r="D30" s="78">
        <v>163</v>
      </c>
      <c r="E30" s="78">
        <v>155</v>
      </c>
      <c r="F30" s="78">
        <v>162</v>
      </c>
      <c r="G30" s="78">
        <v>117</v>
      </c>
      <c r="H30" s="78">
        <v>172</v>
      </c>
      <c r="I30" s="78">
        <v>168</v>
      </c>
      <c r="J30" s="98">
        <v>937</v>
      </c>
      <c r="K30" s="100">
        <v>156.16666666666666</v>
      </c>
      <c r="N30" s="58" t="s">
        <v>99</v>
      </c>
      <c r="O30" s="87" t="s">
        <v>59</v>
      </c>
    </row>
    <row r="31" spans="1:15" ht="12.75">
      <c r="A31" s="90"/>
      <c r="B31" s="58">
        <f t="shared" si="0"/>
      </c>
      <c r="C31" s="58">
        <f t="shared" si="1"/>
      </c>
      <c r="D31" s="78"/>
      <c r="E31" s="78"/>
      <c r="F31" s="78"/>
      <c r="G31" s="78"/>
      <c r="H31" s="78"/>
      <c r="I31" s="78"/>
      <c r="J31" s="96">
        <f>SUM(J29:J30)</f>
        <v>1894</v>
      </c>
      <c r="K31" s="101">
        <f>J31/12</f>
        <v>157.83333333333334</v>
      </c>
      <c r="N31" s="58"/>
      <c r="O31" s="87"/>
    </row>
    <row r="32" spans="1:15" ht="12.75">
      <c r="A32" s="88">
        <v>9</v>
      </c>
      <c r="B32" s="58" t="str">
        <f t="shared" si="0"/>
        <v>Pablo Velasco </v>
      </c>
      <c r="C32" s="58" t="str">
        <f t="shared" si="1"/>
        <v>Risaralda</v>
      </c>
      <c r="D32" s="76">
        <v>167</v>
      </c>
      <c r="E32" s="76">
        <v>174</v>
      </c>
      <c r="F32" s="76">
        <v>177</v>
      </c>
      <c r="G32" s="76">
        <v>181</v>
      </c>
      <c r="H32" s="76">
        <v>121</v>
      </c>
      <c r="I32" s="76">
        <v>145</v>
      </c>
      <c r="J32" s="97">
        <v>965</v>
      </c>
      <c r="K32" s="102">
        <v>160.83333333333334</v>
      </c>
      <c r="N32" s="43" t="s">
        <v>64</v>
      </c>
      <c r="O32" s="86" t="s">
        <v>1</v>
      </c>
    </row>
    <row r="33" spans="1:15" ht="12.75">
      <c r="A33" s="89"/>
      <c r="B33" s="58" t="str">
        <f t="shared" si="0"/>
        <v>Santiago Estrada </v>
      </c>
      <c r="C33" s="58" t="str">
        <f t="shared" si="1"/>
        <v>Risaralda</v>
      </c>
      <c r="D33" s="78">
        <v>171</v>
      </c>
      <c r="E33" s="78">
        <v>178</v>
      </c>
      <c r="F33" s="78">
        <v>164</v>
      </c>
      <c r="G33" s="78">
        <v>119</v>
      </c>
      <c r="H33" s="78">
        <v>120</v>
      </c>
      <c r="I33" s="78">
        <v>133</v>
      </c>
      <c r="J33" s="98">
        <v>885</v>
      </c>
      <c r="K33" s="100">
        <v>147.5</v>
      </c>
      <c r="N33" s="58" t="s">
        <v>77</v>
      </c>
      <c r="O33" s="87" t="s">
        <v>1</v>
      </c>
    </row>
    <row r="34" spans="1:15" ht="12.75">
      <c r="A34" s="90"/>
      <c r="B34" s="58">
        <f t="shared" si="0"/>
      </c>
      <c r="C34" s="58">
        <f t="shared" si="1"/>
      </c>
      <c r="D34" s="78"/>
      <c r="E34" s="78"/>
      <c r="F34" s="78"/>
      <c r="G34" s="78"/>
      <c r="H34" s="78"/>
      <c r="I34" s="78"/>
      <c r="J34" s="96">
        <f>SUM(J32:J33)</f>
        <v>1850</v>
      </c>
      <c r="K34" s="101">
        <f>J34/12</f>
        <v>154.16666666666666</v>
      </c>
      <c r="N34" s="58"/>
      <c r="O34" s="87"/>
    </row>
    <row r="35" spans="1:15" ht="12.75">
      <c r="A35" s="88">
        <v>10</v>
      </c>
      <c r="B35" s="58" t="str">
        <f t="shared" si="0"/>
        <v>Nicolas Mejia Torres </v>
      </c>
      <c r="C35" s="58" t="str">
        <f t="shared" si="1"/>
        <v>Tolima</v>
      </c>
      <c r="D35" s="76">
        <v>157</v>
      </c>
      <c r="E35" s="76">
        <v>157</v>
      </c>
      <c r="F35" s="76">
        <v>183</v>
      </c>
      <c r="G35" s="76">
        <v>151</v>
      </c>
      <c r="H35" s="76">
        <v>168</v>
      </c>
      <c r="I35" s="76">
        <v>177</v>
      </c>
      <c r="J35" s="97">
        <v>993</v>
      </c>
      <c r="K35" s="102">
        <v>165.5</v>
      </c>
      <c r="N35" s="43" t="s">
        <v>73</v>
      </c>
      <c r="O35" s="86" t="s">
        <v>4</v>
      </c>
    </row>
    <row r="36" spans="1:15" ht="12.75">
      <c r="A36" s="89"/>
      <c r="B36" s="58" t="str">
        <f t="shared" si="0"/>
        <v>Bernardo Andres Londoño </v>
      </c>
      <c r="C36" s="58" t="str">
        <f t="shared" si="1"/>
        <v>Tolima</v>
      </c>
      <c r="D36" s="78">
        <v>123</v>
      </c>
      <c r="E36" s="78">
        <v>135</v>
      </c>
      <c r="F36" s="78">
        <v>114</v>
      </c>
      <c r="G36" s="78">
        <v>121</v>
      </c>
      <c r="H36" s="78">
        <v>149</v>
      </c>
      <c r="I36" s="78">
        <v>100</v>
      </c>
      <c r="J36" s="98">
        <v>742</v>
      </c>
      <c r="K36" s="100">
        <v>123.66666666666667</v>
      </c>
      <c r="N36" s="58" t="s">
        <v>87</v>
      </c>
      <c r="O36" s="87" t="s">
        <v>4</v>
      </c>
    </row>
    <row r="37" spans="1:15" ht="12.75">
      <c r="A37" s="90"/>
      <c r="B37" s="58">
        <f t="shared" si="0"/>
      </c>
      <c r="C37" s="58">
        <f t="shared" si="1"/>
      </c>
      <c r="D37" s="78"/>
      <c r="E37" s="78"/>
      <c r="F37" s="78"/>
      <c r="G37" s="78"/>
      <c r="H37" s="78"/>
      <c r="I37" s="78"/>
      <c r="J37" s="96">
        <f>SUM(J35:J36)</f>
        <v>1735</v>
      </c>
      <c r="K37" s="101">
        <f>J37/12</f>
        <v>144.58333333333334</v>
      </c>
      <c r="N37" s="58"/>
      <c r="O37" s="87"/>
    </row>
    <row r="38" spans="1:15" ht="12.75">
      <c r="A38" s="88">
        <v>11</v>
      </c>
      <c r="B38" s="58" t="str">
        <f t="shared" si="0"/>
        <v>Alejandro Caicedo Restrepo  </v>
      </c>
      <c r="C38" s="58" t="str">
        <f t="shared" si="1"/>
        <v>Valle</v>
      </c>
      <c r="D38" s="76">
        <v>145</v>
      </c>
      <c r="E38" s="76">
        <v>106</v>
      </c>
      <c r="F38" s="76">
        <v>215</v>
      </c>
      <c r="G38" s="76">
        <v>137</v>
      </c>
      <c r="H38" s="76">
        <v>188</v>
      </c>
      <c r="I38" s="76">
        <v>144</v>
      </c>
      <c r="J38" s="97">
        <v>935</v>
      </c>
      <c r="K38" s="102">
        <v>155.83333333333334</v>
      </c>
      <c r="N38" s="43" t="s">
        <v>78</v>
      </c>
      <c r="O38" s="86" t="s">
        <v>59</v>
      </c>
    </row>
    <row r="39" spans="1:15" ht="12.75">
      <c r="A39" s="89"/>
      <c r="B39" s="58" t="str">
        <f t="shared" si="0"/>
        <v>Fernando Caicedo Restrepo </v>
      </c>
      <c r="C39" s="58" t="str">
        <f t="shared" si="1"/>
        <v>Valle</v>
      </c>
      <c r="D39" s="78">
        <v>113</v>
      </c>
      <c r="E39" s="78">
        <v>122</v>
      </c>
      <c r="F39" s="78">
        <v>107</v>
      </c>
      <c r="G39" s="78">
        <v>114</v>
      </c>
      <c r="H39" s="78">
        <v>148</v>
      </c>
      <c r="I39" s="78">
        <v>165</v>
      </c>
      <c r="J39" s="98">
        <v>769</v>
      </c>
      <c r="K39" s="100">
        <v>128.16666666666666</v>
      </c>
      <c r="N39" s="58" t="s">
        <v>93</v>
      </c>
      <c r="O39" s="87" t="s">
        <v>59</v>
      </c>
    </row>
    <row r="40" spans="1:15" ht="12.75">
      <c r="A40" s="90"/>
      <c r="B40" s="58">
        <f t="shared" si="0"/>
      </c>
      <c r="C40" s="58">
        <f t="shared" si="1"/>
      </c>
      <c r="D40" s="78"/>
      <c r="E40" s="78"/>
      <c r="F40" s="78"/>
      <c r="G40" s="78"/>
      <c r="H40" s="78"/>
      <c r="I40" s="78"/>
      <c r="J40" s="96">
        <f>SUM(J38:J39)</f>
        <v>1704</v>
      </c>
      <c r="K40" s="101">
        <f>J40/12</f>
        <v>142</v>
      </c>
      <c r="N40" s="58"/>
      <c r="O40" s="87"/>
    </row>
    <row r="41" spans="1:15" ht="12.75">
      <c r="A41" s="88">
        <v>12</v>
      </c>
      <c r="B41" s="58" t="str">
        <f t="shared" si="0"/>
        <v>Cristian Alza Castiblanco </v>
      </c>
      <c r="C41" s="58" t="str">
        <f t="shared" si="1"/>
        <v>Bogota</v>
      </c>
      <c r="D41" s="76">
        <v>169</v>
      </c>
      <c r="E41" s="76">
        <v>168</v>
      </c>
      <c r="F41" s="76">
        <v>131</v>
      </c>
      <c r="G41" s="76">
        <v>181</v>
      </c>
      <c r="H41" s="76">
        <v>145</v>
      </c>
      <c r="I41" s="76">
        <v>154</v>
      </c>
      <c r="J41" s="97">
        <v>948</v>
      </c>
      <c r="K41" s="102">
        <v>158</v>
      </c>
      <c r="N41" s="43" t="s">
        <v>68</v>
      </c>
      <c r="O41" s="86" t="s">
        <v>2</v>
      </c>
    </row>
    <row r="42" spans="1:15" ht="12.75">
      <c r="A42" s="89"/>
      <c r="B42" s="58" t="str">
        <f t="shared" si="0"/>
        <v>Juan Manuel Garzon </v>
      </c>
      <c r="C42" s="58" t="str">
        <f t="shared" si="1"/>
        <v>Bogota</v>
      </c>
      <c r="D42" s="78">
        <v>129</v>
      </c>
      <c r="E42" s="78">
        <v>142</v>
      </c>
      <c r="F42" s="78">
        <v>97</v>
      </c>
      <c r="G42" s="78">
        <v>127</v>
      </c>
      <c r="H42" s="78">
        <v>129</v>
      </c>
      <c r="I42" s="78">
        <v>110</v>
      </c>
      <c r="J42" s="98">
        <v>734</v>
      </c>
      <c r="K42" s="100">
        <v>122.33333333333333</v>
      </c>
      <c r="N42" s="58" t="s">
        <v>89</v>
      </c>
      <c r="O42" s="87" t="s">
        <v>2</v>
      </c>
    </row>
    <row r="43" spans="1:15" ht="12.75">
      <c r="A43" s="90"/>
      <c r="B43" s="58">
        <f t="shared" si="0"/>
      </c>
      <c r="C43" s="58">
        <f t="shared" si="1"/>
      </c>
      <c r="D43" s="78"/>
      <c r="E43" s="78"/>
      <c r="F43" s="78"/>
      <c r="G43" s="78"/>
      <c r="H43" s="78"/>
      <c r="I43" s="78"/>
      <c r="J43" s="96">
        <f>SUM(J41:J42)</f>
        <v>1682</v>
      </c>
      <c r="K43" s="101">
        <f>J43/12</f>
        <v>140.16666666666666</v>
      </c>
      <c r="N43" s="58"/>
      <c r="O43" s="87"/>
    </row>
    <row r="44" spans="1:15" ht="12.75">
      <c r="A44" s="88">
        <v>13</v>
      </c>
      <c r="B44" s="58" t="str">
        <f t="shared" si="0"/>
        <v>Santiago Carmona </v>
      </c>
      <c r="C44" s="58" t="str">
        <f t="shared" si="1"/>
        <v>Quindio</v>
      </c>
      <c r="D44" s="76">
        <v>112</v>
      </c>
      <c r="E44" s="76">
        <v>116</v>
      </c>
      <c r="F44" s="76">
        <v>168</v>
      </c>
      <c r="G44" s="76">
        <v>155</v>
      </c>
      <c r="H44" s="76">
        <v>148</v>
      </c>
      <c r="I44" s="76">
        <v>117</v>
      </c>
      <c r="J44" s="97">
        <v>816</v>
      </c>
      <c r="K44" s="102">
        <v>136</v>
      </c>
      <c r="N44" s="43" t="s">
        <v>81</v>
      </c>
      <c r="O44" s="86" t="s">
        <v>6</v>
      </c>
    </row>
    <row r="45" spans="1:15" ht="12.75">
      <c r="A45" s="89"/>
      <c r="B45" s="58" t="str">
        <f t="shared" si="0"/>
        <v>Juan Diego Mosquera </v>
      </c>
      <c r="C45" s="58" t="str">
        <f t="shared" si="1"/>
        <v>Quindio</v>
      </c>
      <c r="D45" s="78">
        <v>131</v>
      </c>
      <c r="E45" s="78">
        <v>121</v>
      </c>
      <c r="F45" s="78">
        <v>115</v>
      </c>
      <c r="G45" s="78">
        <v>142</v>
      </c>
      <c r="H45" s="78">
        <v>150</v>
      </c>
      <c r="I45" s="78">
        <v>145</v>
      </c>
      <c r="J45" s="98">
        <v>804</v>
      </c>
      <c r="K45" s="100">
        <v>134</v>
      </c>
      <c r="N45" s="58" t="s">
        <v>91</v>
      </c>
      <c r="O45" s="87" t="s">
        <v>6</v>
      </c>
    </row>
    <row r="46" spans="1:15" ht="12.75">
      <c r="A46" s="90"/>
      <c r="B46" s="58">
        <f t="shared" si="0"/>
      </c>
      <c r="C46" s="58">
        <f t="shared" si="1"/>
      </c>
      <c r="D46" s="78"/>
      <c r="E46" s="78"/>
      <c r="F46" s="78"/>
      <c r="G46" s="78"/>
      <c r="H46" s="78"/>
      <c r="I46" s="78"/>
      <c r="J46" s="96">
        <f>SUM(J44:J45)</f>
        <v>1620</v>
      </c>
      <c r="K46" s="101">
        <f>J46/12</f>
        <v>135</v>
      </c>
      <c r="N46" s="58"/>
      <c r="O46" s="87"/>
    </row>
    <row r="47" spans="1:15" ht="12.75">
      <c r="A47" s="88">
        <v>14</v>
      </c>
      <c r="B47" s="58" t="str">
        <f t="shared" si="0"/>
        <v>Lucas Ferrer Marulanda </v>
      </c>
      <c r="C47" s="58" t="str">
        <f t="shared" si="1"/>
        <v>Bogota</v>
      </c>
      <c r="D47" s="76">
        <v>147</v>
      </c>
      <c r="E47" s="76">
        <v>137</v>
      </c>
      <c r="F47" s="76">
        <v>108</v>
      </c>
      <c r="G47" s="76">
        <v>125</v>
      </c>
      <c r="H47" s="76">
        <v>164</v>
      </c>
      <c r="I47" s="76">
        <v>139</v>
      </c>
      <c r="J47" s="97">
        <v>820</v>
      </c>
      <c r="K47" s="102">
        <v>136.66666666666666</v>
      </c>
      <c r="N47" s="43" t="s">
        <v>86</v>
      </c>
      <c r="O47" s="86" t="s">
        <v>2</v>
      </c>
    </row>
    <row r="48" spans="1:15" ht="12.75">
      <c r="A48" s="89"/>
      <c r="B48" s="58" t="str">
        <f t="shared" si="0"/>
        <v>Diego Hernan Segura  </v>
      </c>
      <c r="C48" s="58" t="str">
        <f t="shared" si="1"/>
        <v>Bogota</v>
      </c>
      <c r="D48" s="78">
        <v>114</v>
      </c>
      <c r="E48" s="78">
        <v>124</v>
      </c>
      <c r="F48" s="78">
        <v>139</v>
      </c>
      <c r="G48" s="78">
        <v>107</v>
      </c>
      <c r="H48" s="78">
        <v>122</v>
      </c>
      <c r="I48" s="78">
        <v>97</v>
      </c>
      <c r="J48" s="98">
        <v>703</v>
      </c>
      <c r="K48" s="100">
        <v>117.16666666666667</v>
      </c>
      <c r="N48" s="58" t="s">
        <v>88</v>
      </c>
      <c r="O48" s="87" t="s">
        <v>2</v>
      </c>
    </row>
    <row r="49" spans="1:11" ht="13.5" thickBot="1">
      <c r="A49" s="92"/>
      <c r="B49" s="103"/>
      <c r="C49" s="104"/>
      <c r="D49" s="105"/>
      <c r="E49" s="105"/>
      <c r="F49" s="105"/>
      <c r="G49" s="105"/>
      <c r="H49" s="105"/>
      <c r="I49" s="105"/>
      <c r="J49" s="106">
        <f>SUM(J47:J48)</f>
        <v>1523</v>
      </c>
      <c r="K49" s="107">
        <f>J49/12</f>
        <v>126.91666666666667</v>
      </c>
    </row>
  </sheetData>
  <sheetProtection/>
  <mergeCells count="28">
    <mergeCell ref="A44:A46"/>
    <mergeCell ref="A47:A49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E6:E7"/>
    <mergeCell ref="F6:F7"/>
    <mergeCell ref="G6:G7"/>
    <mergeCell ref="H6:H7"/>
    <mergeCell ref="I6:I7"/>
    <mergeCell ref="K6:K7"/>
    <mergeCell ref="A1:K1"/>
    <mergeCell ref="A2:K2"/>
    <mergeCell ref="A3:K3"/>
    <mergeCell ref="A5:K5"/>
    <mergeCell ref="A6:A7"/>
    <mergeCell ref="B6:B7"/>
    <mergeCell ref="C6:C7"/>
    <mergeCell ref="D6:D7"/>
  </mergeCells>
  <printOptions/>
  <pageMargins left="0.75" right="0.5" top="0.7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A1" sqref="A1:K1"/>
    </sheetView>
  </sheetViews>
  <sheetFormatPr defaultColWidth="11.28125" defaultRowHeight="12.75"/>
  <cols>
    <col min="1" max="1" width="4.7109375" style="0" customWidth="1"/>
    <col min="2" max="2" width="28.00390625" style="0" customWidth="1"/>
    <col min="3" max="3" width="15.8515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  <col min="12" max="14" width="11.00390625" style="0" customWidth="1"/>
  </cols>
  <sheetData>
    <row r="1" spans="1:11" ht="30" customHeigh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" customHeight="1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thickBot="1">
      <c r="A3" s="52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53"/>
    </row>
    <row r="4" ht="4.5" customHeight="1" thickBot="1"/>
    <row r="5" spans="1:11" ht="30" customHeight="1" thickBot="1">
      <c r="A5" s="54" t="s">
        <v>174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" customHeight="1">
      <c r="A6" s="60" t="s">
        <v>157</v>
      </c>
      <c r="B6" s="35" t="s">
        <v>158</v>
      </c>
      <c r="C6" s="35" t="s">
        <v>22</v>
      </c>
      <c r="D6" s="35" t="s">
        <v>159</v>
      </c>
      <c r="E6" s="35" t="s">
        <v>160</v>
      </c>
      <c r="F6" s="35" t="s">
        <v>161</v>
      </c>
      <c r="G6" s="35" t="s">
        <v>162</v>
      </c>
      <c r="H6" s="35" t="s">
        <v>163</v>
      </c>
      <c r="I6" s="35" t="s">
        <v>164</v>
      </c>
      <c r="J6" s="36" t="s">
        <v>52</v>
      </c>
      <c r="K6" s="61" t="s">
        <v>165</v>
      </c>
    </row>
    <row r="7" spans="1:11" ht="15" customHeight="1" thickBot="1">
      <c r="A7" s="62" t="s">
        <v>166</v>
      </c>
      <c r="B7" s="63" t="s">
        <v>166</v>
      </c>
      <c r="C7" s="63"/>
      <c r="D7" s="63" t="s">
        <v>166</v>
      </c>
      <c r="E7" s="63" t="s">
        <v>166</v>
      </c>
      <c r="F7" s="63" t="s">
        <v>166</v>
      </c>
      <c r="G7" s="63" t="s">
        <v>166</v>
      </c>
      <c r="H7" s="63"/>
      <c r="I7" s="63" t="s">
        <v>166</v>
      </c>
      <c r="J7" s="64" t="s">
        <v>29</v>
      </c>
      <c r="K7" s="65" t="s">
        <v>166</v>
      </c>
    </row>
    <row r="8" spans="1:15" ht="12.75">
      <c r="A8" s="89">
        <v>1</v>
      </c>
      <c r="B8" s="58" t="str">
        <f>PROPER(O8)</f>
        <v>Laura Plazas Rodriguez </v>
      </c>
      <c r="C8" s="58" t="s">
        <v>2</v>
      </c>
      <c r="D8" s="99">
        <v>180</v>
      </c>
      <c r="E8" s="99">
        <v>135</v>
      </c>
      <c r="F8" s="99">
        <v>195</v>
      </c>
      <c r="G8" s="99">
        <v>192</v>
      </c>
      <c r="H8" s="99">
        <v>153</v>
      </c>
      <c r="I8" s="99">
        <v>208</v>
      </c>
      <c r="J8" s="99">
        <v>1063</v>
      </c>
      <c r="K8" s="67">
        <v>177.16666666666666</v>
      </c>
      <c r="O8" s="43" t="s">
        <v>94</v>
      </c>
    </row>
    <row r="9" spans="1:15" ht="12.75">
      <c r="A9" s="89"/>
      <c r="B9" s="43" t="str">
        <f aca="true" t="shared" si="0" ref="B9:B60">PROPER(O9)</f>
        <v>Edisson Camilo Molina </v>
      </c>
      <c r="C9" s="43" t="s">
        <v>2</v>
      </c>
      <c r="D9" s="44">
        <v>174</v>
      </c>
      <c r="E9" s="44">
        <v>180</v>
      </c>
      <c r="F9" s="44">
        <v>168</v>
      </c>
      <c r="G9" s="44">
        <v>182</v>
      </c>
      <c r="H9" s="44">
        <v>216</v>
      </c>
      <c r="I9" s="44">
        <v>136</v>
      </c>
      <c r="J9" s="44">
        <v>1056</v>
      </c>
      <c r="K9" s="69">
        <v>176</v>
      </c>
      <c r="O9" s="43" t="s">
        <v>57</v>
      </c>
    </row>
    <row r="10" spans="1:15" ht="12.75">
      <c r="A10" s="90"/>
      <c r="B10" s="43">
        <f t="shared" si="0"/>
      </c>
      <c r="C10" s="43"/>
      <c r="D10" s="44"/>
      <c r="E10" s="44"/>
      <c r="F10" s="44"/>
      <c r="G10" s="44"/>
      <c r="H10" s="44"/>
      <c r="I10" s="44"/>
      <c r="J10" s="41">
        <f>SUM(J8:J9)</f>
        <v>2119</v>
      </c>
      <c r="K10" s="91">
        <f>J10/12</f>
        <v>176.58333333333334</v>
      </c>
      <c r="O10" s="43"/>
    </row>
    <row r="11" spans="1:15" ht="12.75">
      <c r="A11" s="88">
        <v>2</v>
      </c>
      <c r="B11" s="43" t="str">
        <f t="shared" si="0"/>
        <v>Carlos Felipe Saavedra </v>
      </c>
      <c r="C11" s="43" t="s">
        <v>2</v>
      </c>
      <c r="D11" s="44">
        <v>179</v>
      </c>
      <c r="E11" s="44">
        <v>169</v>
      </c>
      <c r="F11" s="44">
        <v>189</v>
      </c>
      <c r="G11" s="44">
        <v>179</v>
      </c>
      <c r="H11" s="44">
        <v>199</v>
      </c>
      <c r="I11" s="44">
        <v>170</v>
      </c>
      <c r="J11" s="44">
        <v>1085</v>
      </c>
      <c r="K11" s="69">
        <v>180.83333333333334</v>
      </c>
      <c r="O11" s="43" t="s">
        <v>63</v>
      </c>
    </row>
    <row r="12" spans="1:15" ht="12.75">
      <c r="A12" s="89"/>
      <c r="B12" s="43" t="str">
        <f t="shared" si="0"/>
        <v>Andrea Carolina Miranda </v>
      </c>
      <c r="C12" s="43" t="s">
        <v>2</v>
      </c>
      <c r="D12" s="44">
        <v>148</v>
      </c>
      <c r="E12" s="44">
        <v>168</v>
      </c>
      <c r="F12" s="44">
        <v>135</v>
      </c>
      <c r="G12" s="44">
        <v>218</v>
      </c>
      <c r="H12" s="44">
        <v>172</v>
      </c>
      <c r="I12" s="44">
        <v>186</v>
      </c>
      <c r="J12" s="44">
        <v>1027</v>
      </c>
      <c r="K12" s="69">
        <v>171.16666666666666</v>
      </c>
      <c r="O12" s="43" t="s">
        <v>97</v>
      </c>
    </row>
    <row r="13" spans="1:15" ht="12.75">
      <c r="A13" s="90"/>
      <c r="B13" s="43">
        <f t="shared" si="0"/>
      </c>
      <c r="C13" s="43"/>
      <c r="D13" s="44"/>
      <c r="E13" s="44"/>
      <c r="F13" s="44"/>
      <c r="G13" s="44"/>
      <c r="H13" s="44"/>
      <c r="I13" s="44"/>
      <c r="J13" s="41">
        <f>SUM(J11:J12)</f>
        <v>2112</v>
      </c>
      <c r="K13" s="91">
        <f>J13/12</f>
        <v>176</v>
      </c>
      <c r="O13" s="43"/>
    </row>
    <row r="14" spans="1:15" ht="12.75">
      <c r="A14" s="88">
        <v>3</v>
      </c>
      <c r="B14" s="43" t="str">
        <f t="shared" si="0"/>
        <v>Sebastian Donado Paez </v>
      </c>
      <c r="C14" s="43" t="s">
        <v>2</v>
      </c>
      <c r="D14" s="44">
        <v>214</v>
      </c>
      <c r="E14" s="44">
        <v>186</v>
      </c>
      <c r="F14" s="44">
        <v>182</v>
      </c>
      <c r="G14" s="44">
        <v>187</v>
      </c>
      <c r="H14" s="44">
        <v>199</v>
      </c>
      <c r="I14" s="44">
        <v>195</v>
      </c>
      <c r="J14" s="44">
        <v>1163</v>
      </c>
      <c r="K14" s="69">
        <v>193.83333333333334</v>
      </c>
      <c r="O14" s="43" t="s">
        <v>60</v>
      </c>
    </row>
    <row r="15" spans="1:15" ht="12.75">
      <c r="A15" s="89"/>
      <c r="B15" s="43" t="str">
        <f t="shared" si="0"/>
        <v>Valentina Zapata Amaya </v>
      </c>
      <c r="C15" s="43" t="s">
        <v>2</v>
      </c>
      <c r="D15" s="44">
        <v>138</v>
      </c>
      <c r="E15" s="44">
        <v>151</v>
      </c>
      <c r="F15" s="44">
        <v>126</v>
      </c>
      <c r="G15" s="44">
        <v>183</v>
      </c>
      <c r="H15" s="44">
        <v>180</v>
      </c>
      <c r="I15" s="44">
        <v>154</v>
      </c>
      <c r="J15" s="44">
        <v>932</v>
      </c>
      <c r="K15" s="69">
        <v>155.33333333333334</v>
      </c>
      <c r="O15" s="43" t="s">
        <v>95</v>
      </c>
    </row>
    <row r="16" spans="1:15" ht="12.75">
      <c r="A16" s="90"/>
      <c r="B16" s="43">
        <f t="shared" si="0"/>
      </c>
      <c r="C16" s="43"/>
      <c r="D16" s="44"/>
      <c r="E16" s="44"/>
      <c r="F16" s="44"/>
      <c r="G16" s="44"/>
      <c r="H16" s="44"/>
      <c r="I16" s="44"/>
      <c r="J16" s="41">
        <f>SUM(J14:J15)</f>
        <v>2095</v>
      </c>
      <c r="K16" s="91">
        <f>J16/12</f>
        <v>174.58333333333334</v>
      </c>
      <c r="O16" s="43"/>
    </row>
    <row r="17" spans="1:15" ht="12.75">
      <c r="A17" s="88">
        <v>4</v>
      </c>
      <c r="B17" s="43" t="str">
        <f t="shared" si="0"/>
        <v>Juliana Franco </v>
      </c>
      <c r="C17" s="43" t="s">
        <v>1</v>
      </c>
      <c r="D17" s="44">
        <v>162</v>
      </c>
      <c r="E17" s="44">
        <v>169</v>
      </c>
      <c r="F17" s="44">
        <v>166</v>
      </c>
      <c r="G17" s="44">
        <v>196</v>
      </c>
      <c r="H17" s="44">
        <v>181</v>
      </c>
      <c r="I17" s="44">
        <v>180</v>
      </c>
      <c r="J17" s="44">
        <v>1054</v>
      </c>
      <c r="K17" s="69">
        <v>175.66666666666666</v>
      </c>
      <c r="O17" s="43" t="s">
        <v>0</v>
      </c>
    </row>
    <row r="18" spans="1:15" ht="12.75">
      <c r="A18" s="89"/>
      <c r="B18" s="43" t="str">
        <f t="shared" si="0"/>
        <v>Pablo Velasco </v>
      </c>
      <c r="C18" s="43" t="s">
        <v>1</v>
      </c>
      <c r="D18" s="44">
        <v>181</v>
      </c>
      <c r="E18" s="44">
        <v>157</v>
      </c>
      <c r="F18" s="44">
        <v>194</v>
      </c>
      <c r="G18" s="44">
        <v>147</v>
      </c>
      <c r="H18" s="44">
        <v>157</v>
      </c>
      <c r="I18" s="44">
        <v>185</v>
      </c>
      <c r="J18" s="44">
        <v>1021</v>
      </c>
      <c r="K18" s="69">
        <v>170.16666666666666</v>
      </c>
      <c r="O18" s="43" t="s">
        <v>64</v>
      </c>
    </row>
    <row r="19" spans="1:15" ht="12.75">
      <c r="A19" s="90"/>
      <c r="B19" s="43">
        <f t="shared" si="0"/>
      </c>
      <c r="C19" s="43"/>
      <c r="D19" s="44"/>
      <c r="E19" s="44"/>
      <c r="F19" s="44"/>
      <c r="G19" s="44"/>
      <c r="H19" s="44"/>
      <c r="I19" s="44"/>
      <c r="J19" s="41">
        <f>SUM(J17:J18)</f>
        <v>2075</v>
      </c>
      <c r="K19" s="91">
        <f>J19/12</f>
        <v>172.91666666666666</v>
      </c>
      <c r="O19" s="43"/>
    </row>
    <row r="20" spans="1:15" ht="12.75">
      <c r="A20" s="88">
        <v>5</v>
      </c>
      <c r="B20" s="43" t="str">
        <f t="shared" si="0"/>
        <v>Alexandra Mosquera </v>
      </c>
      <c r="C20" s="43" t="s">
        <v>6</v>
      </c>
      <c r="D20" s="44">
        <v>138</v>
      </c>
      <c r="E20" s="44">
        <v>190</v>
      </c>
      <c r="F20" s="44">
        <v>179</v>
      </c>
      <c r="G20" s="44">
        <v>213</v>
      </c>
      <c r="H20" s="44">
        <v>165</v>
      </c>
      <c r="I20" s="44">
        <v>201</v>
      </c>
      <c r="J20" s="44">
        <v>1086</v>
      </c>
      <c r="K20" s="69">
        <v>181</v>
      </c>
      <c r="O20" s="43" t="s">
        <v>5</v>
      </c>
    </row>
    <row r="21" spans="1:15" ht="12.75">
      <c r="A21" s="89"/>
      <c r="B21" s="43" t="str">
        <f t="shared" si="0"/>
        <v>Santiago Carmona </v>
      </c>
      <c r="C21" s="43" t="s">
        <v>6</v>
      </c>
      <c r="D21" s="44">
        <v>168</v>
      </c>
      <c r="E21" s="44">
        <v>175</v>
      </c>
      <c r="F21" s="44">
        <v>172</v>
      </c>
      <c r="G21" s="44">
        <v>134</v>
      </c>
      <c r="H21" s="44">
        <v>166</v>
      </c>
      <c r="I21" s="44">
        <v>158</v>
      </c>
      <c r="J21" s="44">
        <v>973</v>
      </c>
      <c r="K21" s="69">
        <v>162.16666666666666</v>
      </c>
      <c r="O21" s="43" t="s">
        <v>81</v>
      </c>
    </row>
    <row r="22" spans="1:15" ht="12.75">
      <c r="A22" s="90"/>
      <c r="B22" s="43">
        <f t="shared" si="0"/>
      </c>
      <c r="C22" s="43"/>
      <c r="D22" s="44"/>
      <c r="E22" s="44"/>
      <c r="F22" s="44"/>
      <c r="G22" s="44"/>
      <c r="H22" s="44"/>
      <c r="I22" s="44"/>
      <c r="J22" s="41">
        <f>SUM(J20:J21)</f>
        <v>2059</v>
      </c>
      <c r="K22" s="91">
        <f>J22/12</f>
        <v>171.58333333333334</v>
      </c>
      <c r="O22" s="43"/>
    </row>
    <row r="23" spans="1:15" ht="12.75">
      <c r="A23" s="88">
        <v>6</v>
      </c>
      <c r="B23" s="43" t="str">
        <f t="shared" si="0"/>
        <v>Andrea Novoa Robles </v>
      </c>
      <c r="C23" s="43" t="s">
        <v>4</v>
      </c>
      <c r="D23" s="44">
        <v>145</v>
      </c>
      <c r="E23" s="44">
        <v>157</v>
      </c>
      <c r="F23" s="44">
        <v>188</v>
      </c>
      <c r="G23" s="44">
        <v>213</v>
      </c>
      <c r="H23" s="44">
        <v>152</v>
      </c>
      <c r="I23" s="44">
        <v>182</v>
      </c>
      <c r="J23" s="44">
        <v>1037</v>
      </c>
      <c r="K23" s="69">
        <v>172.83333333333334</v>
      </c>
      <c r="O23" s="43" t="s">
        <v>9</v>
      </c>
    </row>
    <row r="24" spans="1:15" ht="12.75">
      <c r="A24" s="89"/>
      <c r="B24" s="43" t="str">
        <f t="shared" si="0"/>
        <v>Bernardo Andres Londoño </v>
      </c>
      <c r="C24" s="43" t="s">
        <v>4</v>
      </c>
      <c r="D24" s="44">
        <v>164</v>
      </c>
      <c r="E24" s="44">
        <v>170</v>
      </c>
      <c r="F24" s="44">
        <v>197</v>
      </c>
      <c r="G24" s="44">
        <v>154</v>
      </c>
      <c r="H24" s="44">
        <v>166</v>
      </c>
      <c r="I24" s="44">
        <v>141</v>
      </c>
      <c r="J24" s="44">
        <v>992</v>
      </c>
      <c r="K24" s="69">
        <v>165.33333333333334</v>
      </c>
      <c r="O24" s="43" t="s">
        <v>87</v>
      </c>
    </row>
    <row r="25" spans="1:15" ht="12.75">
      <c r="A25" s="90"/>
      <c r="B25" s="43">
        <f t="shared" si="0"/>
      </c>
      <c r="C25" s="43"/>
      <c r="D25" s="44"/>
      <c r="E25" s="44"/>
      <c r="F25" s="44"/>
      <c r="G25" s="44"/>
      <c r="H25" s="44"/>
      <c r="I25" s="44"/>
      <c r="J25" s="41">
        <f>SUM(J23:J24)</f>
        <v>2029</v>
      </c>
      <c r="K25" s="91">
        <f>J25/12</f>
        <v>169.08333333333334</v>
      </c>
      <c r="O25" s="43"/>
    </row>
    <row r="26" spans="1:15" ht="12.75">
      <c r="A26" s="88">
        <v>7</v>
      </c>
      <c r="B26" s="43" t="str">
        <f t="shared" si="0"/>
        <v>Santiago Estrada </v>
      </c>
      <c r="C26" s="43" t="s">
        <v>1</v>
      </c>
      <c r="D26" s="44">
        <v>167</v>
      </c>
      <c r="E26" s="44">
        <v>175</v>
      </c>
      <c r="F26" s="44">
        <v>200</v>
      </c>
      <c r="G26" s="44">
        <v>142</v>
      </c>
      <c r="H26" s="44">
        <v>222</v>
      </c>
      <c r="I26" s="44">
        <v>184</v>
      </c>
      <c r="J26" s="44">
        <v>1090</v>
      </c>
      <c r="K26" s="69">
        <v>181.66666666666666</v>
      </c>
      <c r="O26" s="43" t="s">
        <v>77</v>
      </c>
    </row>
    <row r="27" spans="1:15" ht="12.75">
      <c r="A27" s="89"/>
      <c r="B27" s="43" t="str">
        <f t="shared" si="0"/>
        <v>Maria Jose Cano </v>
      </c>
      <c r="C27" s="43" t="s">
        <v>1</v>
      </c>
      <c r="D27" s="44">
        <v>148</v>
      </c>
      <c r="E27" s="44">
        <v>181</v>
      </c>
      <c r="F27" s="44">
        <v>153</v>
      </c>
      <c r="G27" s="44">
        <v>151</v>
      </c>
      <c r="H27" s="44">
        <v>148</v>
      </c>
      <c r="I27" s="44">
        <v>130</v>
      </c>
      <c r="J27" s="44">
        <v>911</v>
      </c>
      <c r="K27" s="69">
        <v>151.83333333333334</v>
      </c>
      <c r="O27" s="43" t="s">
        <v>8</v>
      </c>
    </row>
    <row r="28" spans="1:15" ht="12.75">
      <c r="A28" s="90"/>
      <c r="B28" s="43">
        <f t="shared" si="0"/>
      </c>
      <c r="C28" s="43"/>
      <c r="D28" s="44"/>
      <c r="E28" s="44"/>
      <c r="F28" s="44"/>
      <c r="G28" s="44"/>
      <c r="H28" s="44"/>
      <c r="I28" s="44"/>
      <c r="J28" s="41">
        <f>SUM(J26:J27)</f>
        <v>2001</v>
      </c>
      <c r="K28" s="91">
        <f>J28/12</f>
        <v>166.75</v>
      </c>
      <c r="O28" s="43"/>
    </row>
    <row r="29" spans="1:15" ht="12.75">
      <c r="A29" s="88">
        <v>8</v>
      </c>
      <c r="B29" s="43" t="str">
        <f t="shared" si="0"/>
        <v>Nicolas Nariño Amaya </v>
      </c>
      <c r="C29" s="43" t="s">
        <v>2</v>
      </c>
      <c r="D29" s="44">
        <v>148</v>
      </c>
      <c r="E29" s="44">
        <v>172</v>
      </c>
      <c r="F29" s="44">
        <v>152</v>
      </c>
      <c r="G29" s="44">
        <v>154</v>
      </c>
      <c r="H29" s="44">
        <v>192</v>
      </c>
      <c r="I29" s="44">
        <v>197</v>
      </c>
      <c r="J29" s="44">
        <v>1015</v>
      </c>
      <c r="K29" s="69">
        <v>169.16666666666666</v>
      </c>
      <c r="O29" s="43" t="s">
        <v>72</v>
      </c>
    </row>
    <row r="30" spans="1:15" ht="12.75">
      <c r="A30" s="89"/>
      <c r="B30" s="43" t="str">
        <f t="shared" si="0"/>
        <v>Ma.Nicoll Sepulveda Marin </v>
      </c>
      <c r="C30" s="43" t="s">
        <v>2</v>
      </c>
      <c r="D30" s="44">
        <v>162</v>
      </c>
      <c r="E30" s="44">
        <v>164</v>
      </c>
      <c r="F30" s="44">
        <v>147</v>
      </c>
      <c r="G30" s="44">
        <v>176</v>
      </c>
      <c r="H30" s="44">
        <v>160</v>
      </c>
      <c r="I30" s="44">
        <v>165</v>
      </c>
      <c r="J30" s="44">
        <v>974</v>
      </c>
      <c r="K30" s="69">
        <v>162.33333333333334</v>
      </c>
      <c r="O30" s="43" t="s">
        <v>96</v>
      </c>
    </row>
    <row r="31" spans="1:15" ht="12.75">
      <c r="A31" s="90"/>
      <c r="B31" s="43">
        <f t="shared" si="0"/>
      </c>
      <c r="C31" s="43"/>
      <c r="D31" s="44"/>
      <c r="E31" s="44"/>
      <c r="F31" s="44"/>
      <c r="G31" s="44"/>
      <c r="H31" s="44"/>
      <c r="I31" s="44"/>
      <c r="J31" s="41">
        <f>SUM(J29:J30)</f>
        <v>1989</v>
      </c>
      <c r="K31" s="91">
        <f>J31/12</f>
        <v>165.75</v>
      </c>
      <c r="O31" s="43"/>
    </row>
    <row r="32" spans="1:15" ht="12.75">
      <c r="A32" s="88">
        <v>9</v>
      </c>
      <c r="B32" s="43" t="str">
        <f t="shared" si="0"/>
        <v>Nicolas Mejia Torres </v>
      </c>
      <c r="C32" s="43" t="s">
        <v>4</v>
      </c>
      <c r="D32" s="44">
        <v>169</v>
      </c>
      <c r="E32" s="44">
        <v>202</v>
      </c>
      <c r="F32" s="44">
        <v>141</v>
      </c>
      <c r="G32" s="44">
        <v>191</v>
      </c>
      <c r="H32" s="44">
        <v>142</v>
      </c>
      <c r="I32" s="44">
        <v>142</v>
      </c>
      <c r="J32" s="44">
        <v>987</v>
      </c>
      <c r="K32" s="69">
        <v>164.5</v>
      </c>
      <c r="O32" s="43" t="s">
        <v>73</v>
      </c>
    </row>
    <row r="33" spans="1:15" ht="12.75">
      <c r="A33" s="89"/>
      <c r="B33" s="43" t="str">
        <f t="shared" si="0"/>
        <v>Angela Maria Cardozo </v>
      </c>
      <c r="C33" s="43" t="s">
        <v>4</v>
      </c>
      <c r="D33" s="44">
        <v>190</v>
      </c>
      <c r="E33" s="44">
        <v>148</v>
      </c>
      <c r="F33" s="44">
        <v>146</v>
      </c>
      <c r="G33" s="44">
        <v>157</v>
      </c>
      <c r="H33" s="44">
        <v>185</v>
      </c>
      <c r="I33" s="44">
        <v>156</v>
      </c>
      <c r="J33" s="44">
        <v>982</v>
      </c>
      <c r="K33" s="69">
        <v>163.66666666666666</v>
      </c>
      <c r="O33" s="43" t="s">
        <v>3</v>
      </c>
    </row>
    <row r="34" spans="1:15" ht="12.75">
      <c r="A34" s="90"/>
      <c r="B34" s="43">
        <f t="shared" si="0"/>
      </c>
      <c r="C34" s="43"/>
      <c r="D34" s="44"/>
      <c r="E34" s="44"/>
      <c r="F34" s="44"/>
      <c r="G34" s="44"/>
      <c r="H34" s="44"/>
      <c r="I34" s="44"/>
      <c r="J34" s="41">
        <f>SUM(J32:J33)</f>
        <v>1969</v>
      </c>
      <c r="K34" s="91">
        <f>J34/12</f>
        <v>164.08333333333334</v>
      </c>
      <c r="O34" s="43"/>
    </row>
    <row r="35" spans="1:15" ht="12.75">
      <c r="A35" s="88">
        <v>10</v>
      </c>
      <c r="B35" s="43" t="str">
        <f t="shared" si="0"/>
        <v>Juan David Alvarez </v>
      </c>
      <c r="C35" s="43" t="s">
        <v>17</v>
      </c>
      <c r="D35" s="44">
        <v>216</v>
      </c>
      <c r="E35" s="44">
        <v>159</v>
      </c>
      <c r="F35" s="44">
        <v>213</v>
      </c>
      <c r="G35" s="44">
        <v>190</v>
      </c>
      <c r="H35" s="44">
        <v>150</v>
      </c>
      <c r="I35" s="44">
        <v>178</v>
      </c>
      <c r="J35" s="44">
        <v>1106</v>
      </c>
      <c r="K35" s="69">
        <v>184.33333333333334</v>
      </c>
      <c r="O35" s="43" t="s">
        <v>62</v>
      </c>
    </row>
    <row r="36" spans="1:15" ht="12.75">
      <c r="A36" s="89"/>
      <c r="B36" s="43" t="str">
        <f t="shared" si="0"/>
        <v>Lina Marcela Salazar </v>
      </c>
      <c r="C36" s="43" t="s">
        <v>17</v>
      </c>
      <c r="D36" s="44">
        <v>158</v>
      </c>
      <c r="E36" s="44">
        <v>141</v>
      </c>
      <c r="F36" s="44">
        <v>109</v>
      </c>
      <c r="G36" s="44">
        <v>138</v>
      </c>
      <c r="H36" s="44">
        <v>135</v>
      </c>
      <c r="I36" s="44">
        <v>152</v>
      </c>
      <c r="J36" s="44">
        <v>833</v>
      </c>
      <c r="K36" s="69">
        <v>138.83333333333334</v>
      </c>
      <c r="O36" s="43" t="s">
        <v>16</v>
      </c>
    </row>
    <row r="37" spans="1:15" ht="12.75">
      <c r="A37" s="90"/>
      <c r="B37" s="43">
        <f t="shared" si="0"/>
      </c>
      <c r="C37" s="43"/>
      <c r="D37" s="44"/>
      <c r="E37" s="44"/>
      <c r="F37" s="44"/>
      <c r="G37" s="44"/>
      <c r="H37" s="44"/>
      <c r="I37" s="44"/>
      <c r="J37" s="41">
        <f>SUM(J35:J36)</f>
        <v>1939</v>
      </c>
      <c r="K37" s="91">
        <f>J37/12</f>
        <v>161.58333333333334</v>
      </c>
      <c r="O37" s="43"/>
    </row>
    <row r="38" spans="1:15" ht="12.75">
      <c r="A38" s="88">
        <v>11</v>
      </c>
      <c r="B38" s="43" t="str">
        <f t="shared" si="0"/>
        <v>Luis Alberto Mendoza V.</v>
      </c>
      <c r="C38" s="43" t="s">
        <v>2</v>
      </c>
      <c r="D38" s="44">
        <v>163</v>
      </c>
      <c r="E38" s="44">
        <v>150</v>
      </c>
      <c r="F38" s="44">
        <v>169</v>
      </c>
      <c r="G38" s="44">
        <v>162</v>
      </c>
      <c r="H38" s="44">
        <v>162</v>
      </c>
      <c r="I38" s="44">
        <v>178</v>
      </c>
      <c r="J38" s="44">
        <v>984</v>
      </c>
      <c r="K38" s="69">
        <v>164</v>
      </c>
      <c r="O38" s="43" t="s">
        <v>71</v>
      </c>
    </row>
    <row r="39" spans="1:15" ht="12.75">
      <c r="A39" s="89"/>
      <c r="B39" s="43" t="str">
        <f t="shared" si="0"/>
        <v>Lina Maria Camargo B.</v>
      </c>
      <c r="C39" s="43" t="s">
        <v>2</v>
      </c>
      <c r="D39" s="44">
        <v>130</v>
      </c>
      <c r="E39" s="44">
        <v>146</v>
      </c>
      <c r="F39" s="44">
        <v>150</v>
      </c>
      <c r="G39" s="44">
        <v>135</v>
      </c>
      <c r="H39" s="44">
        <v>168</v>
      </c>
      <c r="I39" s="44">
        <v>173</v>
      </c>
      <c r="J39" s="44">
        <v>902</v>
      </c>
      <c r="K39" s="69">
        <v>150.33333333333334</v>
      </c>
      <c r="O39" s="43" t="s">
        <v>12</v>
      </c>
    </row>
    <row r="40" spans="1:15" ht="12.75">
      <c r="A40" s="90"/>
      <c r="B40" s="43">
        <f t="shared" si="0"/>
      </c>
      <c r="C40" s="43"/>
      <c r="D40" s="44"/>
      <c r="E40" s="44"/>
      <c r="F40" s="44"/>
      <c r="G40" s="44"/>
      <c r="H40" s="44"/>
      <c r="I40" s="44"/>
      <c r="J40" s="41">
        <f>SUM(J38:J39)</f>
        <v>1886</v>
      </c>
      <c r="K40" s="91">
        <f>J40/12</f>
        <v>157.16666666666666</v>
      </c>
      <c r="O40" s="43"/>
    </row>
    <row r="41" spans="1:15" ht="12.75">
      <c r="A41" s="88">
        <v>12</v>
      </c>
      <c r="B41" s="43" t="str">
        <f t="shared" si="0"/>
        <v>Jorge Alejandro Bernal Castro</v>
      </c>
      <c r="C41" s="43" t="s">
        <v>2</v>
      </c>
      <c r="D41" s="44">
        <v>167</v>
      </c>
      <c r="E41" s="44">
        <v>118</v>
      </c>
      <c r="F41" s="44">
        <v>179</v>
      </c>
      <c r="G41" s="44">
        <v>208</v>
      </c>
      <c r="H41" s="44">
        <v>179</v>
      </c>
      <c r="I41" s="44">
        <v>159</v>
      </c>
      <c r="J41" s="44">
        <v>1010</v>
      </c>
      <c r="K41" s="69">
        <v>168.33333333333334</v>
      </c>
      <c r="O41" s="43" t="s">
        <v>74</v>
      </c>
    </row>
    <row r="42" spans="1:15" ht="12.75">
      <c r="A42" s="89"/>
      <c r="B42" s="43" t="str">
        <f t="shared" si="0"/>
        <v>Laura Reyes Herreño </v>
      </c>
      <c r="C42" s="43" t="s">
        <v>2</v>
      </c>
      <c r="D42" s="44">
        <v>156</v>
      </c>
      <c r="E42" s="44">
        <v>144</v>
      </c>
      <c r="F42" s="44">
        <v>106</v>
      </c>
      <c r="G42" s="44">
        <v>123</v>
      </c>
      <c r="H42" s="44">
        <v>127</v>
      </c>
      <c r="I42" s="44">
        <v>155</v>
      </c>
      <c r="J42" s="44">
        <v>811</v>
      </c>
      <c r="K42" s="69">
        <v>135.16666666666666</v>
      </c>
      <c r="O42" s="43" t="s">
        <v>14</v>
      </c>
    </row>
    <row r="43" spans="1:15" ht="12.75">
      <c r="A43" s="90"/>
      <c r="B43" s="43">
        <f t="shared" si="0"/>
      </c>
      <c r="C43" s="43"/>
      <c r="D43" s="44"/>
      <c r="E43" s="44"/>
      <c r="F43" s="44"/>
      <c r="G43" s="44"/>
      <c r="H43" s="44"/>
      <c r="I43" s="44"/>
      <c r="J43" s="41">
        <f>SUM(J41:J42)</f>
        <v>1821</v>
      </c>
      <c r="K43" s="91">
        <f>J43/12</f>
        <v>151.75</v>
      </c>
      <c r="O43" s="43"/>
    </row>
    <row r="44" spans="1:15" ht="12.75">
      <c r="A44" s="88">
        <v>13</v>
      </c>
      <c r="B44" s="43" t="str">
        <f t="shared" si="0"/>
        <v>Ana Maria Santander </v>
      </c>
      <c r="C44" s="43" t="s">
        <v>4</v>
      </c>
      <c r="D44" s="44">
        <v>123</v>
      </c>
      <c r="E44" s="44">
        <v>170</v>
      </c>
      <c r="F44" s="44">
        <v>130</v>
      </c>
      <c r="G44" s="44">
        <v>157</v>
      </c>
      <c r="H44" s="44">
        <v>161</v>
      </c>
      <c r="I44" s="44">
        <v>159</v>
      </c>
      <c r="J44" s="44">
        <v>900</v>
      </c>
      <c r="K44" s="69">
        <v>150</v>
      </c>
      <c r="O44" s="43" t="s">
        <v>15</v>
      </c>
    </row>
    <row r="45" spans="1:15" ht="12.75">
      <c r="A45" s="89"/>
      <c r="B45" s="43" t="str">
        <f t="shared" si="0"/>
        <v>Juan Felipe Londoño </v>
      </c>
      <c r="C45" s="43" t="s">
        <v>4</v>
      </c>
      <c r="D45" s="44">
        <v>142</v>
      </c>
      <c r="E45" s="44">
        <v>159</v>
      </c>
      <c r="F45" s="44">
        <v>142</v>
      </c>
      <c r="G45" s="44">
        <v>137</v>
      </c>
      <c r="H45" s="44">
        <v>151</v>
      </c>
      <c r="I45" s="44">
        <v>135</v>
      </c>
      <c r="J45" s="44">
        <v>866</v>
      </c>
      <c r="K45" s="69">
        <v>144.33333333333334</v>
      </c>
      <c r="O45" s="43" t="s">
        <v>90</v>
      </c>
    </row>
    <row r="46" spans="1:15" ht="13.5" thickBot="1">
      <c r="A46" s="92"/>
      <c r="B46" s="93">
        <f t="shared" si="0"/>
      </c>
      <c r="C46" s="93"/>
      <c r="D46" s="84"/>
      <c r="E46" s="84"/>
      <c r="F46" s="84"/>
      <c r="G46" s="84"/>
      <c r="H46" s="84"/>
      <c r="I46" s="84"/>
      <c r="J46" s="94">
        <f>SUM(J44:J45)</f>
        <v>1766</v>
      </c>
      <c r="K46" s="95">
        <f>J46/12</f>
        <v>147.16666666666666</v>
      </c>
      <c r="O46" s="43"/>
    </row>
    <row r="47" ht="13.5" thickBot="1"/>
    <row r="48" spans="1:11" ht="30" customHeight="1">
      <c r="A48" s="46" t="s">
        <v>153</v>
      </c>
      <c r="B48" s="47"/>
      <c r="C48" s="47"/>
      <c r="D48" s="47"/>
      <c r="E48" s="47"/>
      <c r="F48" s="47"/>
      <c r="G48" s="47"/>
      <c r="H48" s="47"/>
      <c r="I48" s="47"/>
      <c r="J48" s="47"/>
      <c r="K48" s="48"/>
    </row>
    <row r="49" spans="1:11" ht="30" customHeight="1">
      <c r="A49" s="49" t="s">
        <v>154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ht="30" customHeight="1" thickBot="1">
      <c r="A50" s="52" t="s">
        <v>155</v>
      </c>
      <c r="B50" s="45"/>
      <c r="C50" s="45"/>
      <c r="D50" s="45"/>
      <c r="E50" s="45"/>
      <c r="F50" s="45"/>
      <c r="G50" s="45"/>
      <c r="H50" s="45"/>
      <c r="I50" s="45"/>
      <c r="J50" s="45"/>
      <c r="K50" s="53"/>
    </row>
    <row r="51" ht="4.5" customHeight="1" thickBot="1"/>
    <row r="52" spans="1:11" ht="30" customHeight="1" thickBot="1">
      <c r="A52" s="54" t="s">
        <v>168</v>
      </c>
      <c r="B52" s="55"/>
      <c r="C52" s="55"/>
      <c r="D52" s="55"/>
      <c r="E52" s="55"/>
      <c r="F52" s="55"/>
      <c r="G52" s="55"/>
      <c r="H52" s="55"/>
      <c r="I52" s="55"/>
      <c r="J52" s="55"/>
      <c r="K52" s="56"/>
    </row>
    <row r="53" spans="1:11" ht="15" customHeight="1">
      <c r="A53" s="60" t="s">
        <v>157</v>
      </c>
      <c r="B53" s="35" t="s">
        <v>158</v>
      </c>
      <c r="C53" s="35" t="s">
        <v>22</v>
      </c>
      <c r="D53" s="35" t="s">
        <v>159</v>
      </c>
      <c r="E53" s="35" t="s">
        <v>160</v>
      </c>
      <c r="F53" s="35" t="s">
        <v>161</v>
      </c>
      <c r="G53" s="35" t="s">
        <v>162</v>
      </c>
      <c r="H53" s="35" t="s">
        <v>163</v>
      </c>
      <c r="I53" s="35" t="s">
        <v>164</v>
      </c>
      <c r="J53" s="36" t="s">
        <v>52</v>
      </c>
      <c r="K53" s="61" t="s">
        <v>165</v>
      </c>
    </row>
    <row r="54" spans="1:11" ht="15" customHeight="1" thickBot="1">
      <c r="A54" s="62" t="s">
        <v>166</v>
      </c>
      <c r="B54" s="63" t="s">
        <v>166</v>
      </c>
      <c r="C54" s="63"/>
      <c r="D54" s="63" t="s">
        <v>166</v>
      </c>
      <c r="E54" s="63" t="s">
        <v>166</v>
      </c>
      <c r="F54" s="63" t="s">
        <v>166</v>
      </c>
      <c r="G54" s="63" t="s">
        <v>166</v>
      </c>
      <c r="H54" s="63"/>
      <c r="I54" s="63" t="s">
        <v>166</v>
      </c>
      <c r="J54" s="64" t="s">
        <v>29</v>
      </c>
      <c r="K54" s="65" t="s">
        <v>166</v>
      </c>
    </row>
    <row r="55" spans="1:15" ht="12.75">
      <c r="A55" s="89">
        <v>14</v>
      </c>
      <c r="B55" s="58" t="str">
        <f t="shared" si="0"/>
        <v>Luis Alfredo Rojas Robles</v>
      </c>
      <c r="C55" s="58" t="s">
        <v>19</v>
      </c>
      <c r="D55" s="99">
        <v>158</v>
      </c>
      <c r="E55" s="99">
        <v>183</v>
      </c>
      <c r="F55" s="99">
        <v>140</v>
      </c>
      <c r="G55" s="99">
        <v>135</v>
      </c>
      <c r="H55" s="99">
        <v>165</v>
      </c>
      <c r="I55" s="99">
        <v>128</v>
      </c>
      <c r="J55" s="99">
        <v>909</v>
      </c>
      <c r="K55" s="67">
        <v>151.5</v>
      </c>
      <c r="O55" s="43" t="s">
        <v>83</v>
      </c>
    </row>
    <row r="56" spans="1:15" ht="12.75">
      <c r="A56" s="89"/>
      <c r="B56" s="43" t="str">
        <f t="shared" si="0"/>
        <v>Alejandra Jimenez </v>
      </c>
      <c r="C56" s="43" t="s">
        <v>19</v>
      </c>
      <c r="D56" s="44">
        <v>148</v>
      </c>
      <c r="E56" s="44">
        <v>148</v>
      </c>
      <c r="F56" s="44">
        <v>103</v>
      </c>
      <c r="G56" s="44">
        <v>135</v>
      </c>
      <c r="H56" s="44">
        <v>118</v>
      </c>
      <c r="I56" s="44">
        <v>133</v>
      </c>
      <c r="J56" s="44">
        <v>785</v>
      </c>
      <c r="K56" s="69">
        <v>130.83333333333334</v>
      </c>
      <c r="O56" s="43" t="s">
        <v>18</v>
      </c>
    </row>
    <row r="57" spans="1:15" ht="12.75">
      <c r="A57" s="90"/>
      <c r="B57" s="43">
        <f t="shared" si="0"/>
      </c>
      <c r="C57" s="43"/>
      <c r="D57" s="44"/>
      <c r="E57" s="44"/>
      <c r="F57" s="44"/>
      <c r="G57" s="44"/>
      <c r="H57" s="44"/>
      <c r="I57" s="44"/>
      <c r="J57" s="41">
        <f>SUM(J55:J56)</f>
        <v>1694</v>
      </c>
      <c r="K57" s="91">
        <f>J57/12</f>
        <v>141.16666666666666</v>
      </c>
      <c r="O57" s="43"/>
    </row>
    <row r="58" spans="1:15" ht="12.75">
      <c r="A58" s="88">
        <v>15</v>
      </c>
      <c r="B58" s="43" t="str">
        <f t="shared" si="0"/>
        <v>Luisa Fernanda Vega </v>
      </c>
      <c r="C58" s="43" t="s">
        <v>6</v>
      </c>
      <c r="D58" s="44">
        <v>118</v>
      </c>
      <c r="E58" s="44">
        <v>145</v>
      </c>
      <c r="F58" s="44">
        <v>167</v>
      </c>
      <c r="G58" s="44">
        <v>155</v>
      </c>
      <c r="H58" s="44">
        <v>111</v>
      </c>
      <c r="I58" s="44">
        <v>159</v>
      </c>
      <c r="J58" s="44">
        <v>855</v>
      </c>
      <c r="K58" s="69">
        <v>142.5</v>
      </c>
      <c r="O58" s="43" t="s">
        <v>7</v>
      </c>
    </row>
    <row r="59" spans="1:15" ht="12.75">
      <c r="A59" s="89"/>
      <c r="B59" s="43" t="str">
        <f t="shared" si="0"/>
        <v>Juan Diego Mosquera </v>
      </c>
      <c r="C59" s="43" t="s">
        <v>6</v>
      </c>
      <c r="D59" s="44">
        <v>118</v>
      </c>
      <c r="E59" s="44">
        <v>172</v>
      </c>
      <c r="F59" s="44">
        <v>111</v>
      </c>
      <c r="G59" s="44">
        <v>131</v>
      </c>
      <c r="H59" s="44">
        <v>94</v>
      </c>
      <c r="I59" s="44">
        <v>174</v>
      </c>
      <c r="J59" s="44">
        <v>800</v>
      </c>
      <c r="K59" s="69">
        <v>133.33333333333334</v>
      </c>
      <c r="O59" s="43" t="s">
        <v>91</v>
      </c>
    </row>
    <row r="60" spans="1:15" ht="13.5" thickBot="1">
      <c r="A60" s="92"/>
      <c r="B60" s="93">
        <f t="shared" si="0"/>
      </c>
      <c r="C60" s="93"/>
      <c r="D60" s="84"/>
      <c r="E60" s="84"/>
      <c r="F60" s="84"/>
      <c r="G60" s="84"/>
      <c r="H60" s="84"/>
      <c r="I60" s="84"/>
      <c r="J60" s="94">
        <f>SUM(J58:J59)</f>
        <v>1655</v>
      </c>
      <c r="K60" s="95">
        <f>J60/12</f>
        <v>137.91666666666666</v>
      </c>
      <c r="O60" s="43"/>
    </row>
  </sheetData>
  <sheetProtection/>
  <mergeCells count="43">
    <mergeCell ref="K53:K54"/>
    <mergeCell ref="D53:D54"/>
    <mergeCell ref="E53:E54"/>
    <mergeCell ref="F53:F54"/>
    <mergeCell ref="G53:G54"/>
    <mergeCell ref="H53:H54"/>
    <mergeCell ref="I53:I54"/>
    <mergeCell ref="A44:A46"/>
    <mergeCell ref="A55:A57"/>
    <mergeCell ref="A58:A60"/>
    <mergeCell ref="A48:K48"/>
    <mergeCell ref="A49:K49"/>
    <mergeCell ref="A50:K50"/>
    <mergeCell ref="A52:K52"/>
    <mergeCell ref="A53:A54"/>
    <mergeCell ref="B53:B54"/>
    <mergeCell ref="C53:C54"/>
    <mergeCell ref="A26:A28"/>
    <mergeCell ref="A29:A31"/>
    <mergeCell ref="A32:A34"/>
    <mergeCell ref="A35:A37"/>
    <mergeCell ref="A38:A40"/>
    <mergeCell ref="A41:A43"/>
    <mergeCell ref="A8:A10"/>
    <mergeCell ref="A11:A13"/>
    <mergeCell ref="A14:A16"/>
    <mergeCell ref="A17:A19"/>
    <mergeCell ref="A20:A22"/>
    <mergeCell ref="A23:A25"/>
    <mergeCell ref="E6:E7"/>
    <mergeCell ref="F6:F7"/>
    <mergeCell ref="G6:G7"/>
    <mergeCell ref="H6:H7"/>
    <mergeCell ref="I6:I7"/>
    <mergeCell ref="K6:K7"/>
    <mergeCell ref="A1:K1"/>
    <mergeCell ref="A2:K2"/>
    <mergeCell ref="A3:K3"/>
    <mergeCell ref="A5:K5"/>
    <mergeCell ref="A6:A7"/>
    <mergeCell ref="B6:B7"/>
    <mergeCell ref="C6:C7"/>
    <mergeCell ref="D6:D7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6" sqref="A6:A7"/>
    </sheetView>
  </sheetViews>
  <sheetFormatPr defaultColWidth="11.421875" defaultRowHeight="12.75"/>
  <cols>
    <col min="1" max="1" width="4.7109375" style="32" customWidth="1"/>
    <col min="2" max="2" width="27.57421875" style="0" customWidth="1"/>
    <col min="3" max="3" width="13.421875" style="0" customWidth="1"/>
    <col min="4" max="9" width="4.00390625" style="29" bestFit="1" customWidth="1"/>
    <col min="10" max="10" width="7.140625" style="10" bestFit="1" customWidth="1"/>
    <col min="11" max="11" width="11.00390625" style="30" bestFit="1" customWidth="1"/>
  </cols>
  <sheetData>
    <row r="1" spans="1:11" ht="30" customHeight="1">
      <c r="A1" s="46" t="s">
        <v>153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30" customHeight="1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30" customHeight="1" thickBot="1">
      <c r="A3" s="52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53"/>
    </row>
    <row r="4" spans="1:11" ht="4.5" customHeight="1" thickBot="1">
      <c r="A4"/>
      <c r="D4"/>
      <c r="E4"/>
      <c r="F4"/>
      <c r="G4"/>
      <c r="H4"/>
      <c r="I4"/>
      <c r="J4"/>
      <c r="K4"/>
    </row>
    <row r="5" spans="1:11" ht="30" customHeight="1" thickBot="1">
      <c r="A5" s="54" t="s">
        <v>175</v>
      </c>
      <c r="B5" s="55"/>
      <c r="C5" s="55"/>
      <c r="D5" s="55"/>
      <c r="E5" s="55"/>
      <c r="F5" s="55"/>
      <c r="G5" s="55"/>
      <c r="H5" s="55"/>
      <c r="I5" s="55"/>
      <c r="J5" s="55"/>
      <c r="K5" s="56"/>
    </row>
    <row r="6" spans="1:11" ht="15" customHeight="1">
      <c r="A6" s="60" t="s">
        <v>157</v>
      </c>
      <c r="B6" s="35" t="s">
        <v>158</v>
      </c>
      <c r="C6" s="35" t="s">
        <v>22</v>
      </c>
      <c r="D6" s="35" t="s">
        <v>159</v>
      </c>
      <c r="E6" s="35" t="s">
        <v>160</v>
      </c>
      <c r="F6" s="35" t="s">
        <v>161</v>
      </c>
      <c r="G6" s="35" t="s">
        <v>162</v>
      </c>
      <c r="H6" s="35" t="s">
        <v>163</v>
      </c>
      <c r="I6" s="35" t="s">
        <v>164</v>
      </c>
      <c r="J6" s="36" t="s">
        <v>52</v>
      </c>
      <c r="K6" s="61" t="s">
        <v>165</v>
      </c>
    </row>
    <row r="7" spans="1:11" ht="15" customHeight="1" thickBot="1">
      <c r="A7" s="79" t="s">
        <v>166</v>
      </c>
      <c r="B7" s="63" t="s">
        <v>166</v>
      </c>
      <c r="C7" s="63"/>
      <c r="D7" s="37" t="s">
        <v>166</v>
      </c>
      <c r="E7" s="37" t="s">
        <v>166</v>
      </c>
      <c r="F7" s="37" t="s">
        <v>166</v>
      </c>
      <c r="G7" s="37" t="s">
        <v>166</v>
      </c>
      <c r="H7" s="37"/>
      <c r="I7" s="37" t="s">
        <v>166</v>
      </c>
      <c r="J7" s="38" t="s">
        <v>29</v>
      </c>
      <c r="K7" s="80" t="s">
        <v>166</v>
      </c>
    </row>
    <row r="8" spans="1:14" ht="12.75">
      <c r="A8" s="108">
        <v>1</v>
      </c>
      <c r="B8" s="58" t="str">
        <f>PROPER(N8)</f>
        <v>Sebastian Donado Paez </v>
      </c>
      <c r="C8" s="58" t="s">
        <v>170</v>
      </c>
      <c r="D8" s="110">
        <v>183</v>
      </c>
      <c r="E8" s="110">
        <v>165</v>
      </c>
      <c r="F8" s="110">
        <v>168</v>
      </c>
      <c r="G8" s="110">
        <v>190</v>
      </c>
      <c r="H8" s="110">
        <v>188</v>
      </c>
      <c r="I8" s="110">
        <v>216</v>
      </c>
      <c r="J8" s="110">
        <v>1110</v>
      </c>
      <c r="K8" s="111">
        <v>185</v>
      </c>
      <c r="N8" s="109" t="s">
        <v>60</v>
      </c>
    </row>
    <row r="9" spans="1:14" ht="12.75">
      <c r="A9" s="112"/>
      <c r="B9" s="43" t="str">
        <f aca="true" t="shared" si="0" ref="B9:B36">PROPER(N9)</f>
        <v>Laura Plazas Rodriguez </v>
      </c>
      <c r="C9" s="43" t="s">
        <v>170</v>
      </c>
      <c r="D9" s="44">
        <v>212</v>
      </c>
      <c r="E9" s="44">
        <v>183</v>
      </c>
      <c r="F9" s="44">
        <v>130</v>
      </c>
      <c r="G9" s="44">
        <v>177</v>
      </c>
      <c r="H9" s="44">
        <v>172</v>
      </c>
      <c r="I9" s="44">
        <v>190</v>
      </c>
      <c r="J9" s="44">
        <v>1064</v>
      </c>
      <c r="K9" s="69">
        <v>177.33333333333334</v>
      </c>
      <c r="N9" s="43" t="s">
        <v>94</v>
      </c>
    </row>
    <row r="10" spans="1:14" ht="12.75">
      <c r="A10" s="112"/>
      <c r="B10" s="43" t="str">
        <f t="shared" si="0"/>
        <v>Edisson Camilo Molina </v>
      </c>
      <c r="C10" s="43" t="s">
        <v>170</v>
      </c>
      <c r="D10" s="44">
        <v>203</v>
      </c>
      <c r="E10" s="44">
        <v>179</v>
      </c>
      <c r="F10" s="44">
        <v>191</v>
      </c>
      <c r="G10" s="44">
        <v>148</v>
      </c>
      <c r="H10" s="44">
        <v>177</v>
      </c>
      <c r="I10" s="44">
        <v>166</v>
      </c>
      <c r="J10" s="44">
        <v>1064</v>
      </c>
      <c r="K10" s="69">
        <v>177.33333333333334</v>
      </c>
      <c r="N10" s="43" t="s">
        <v>57</v>
      </c>
    </row>
    <row r="11" spans="1:14" ht="12.75">
      <c r="A11" s="112"/>
      <c r="B11" s="43" t="str">
        <f t="shared" si="0"/>
        <v>Valentina Zapata Amaya </v>
      </c>
      <c r="C11" s="43" t="s">
        <v>170</v>
      </c>
      <c r="D11" s="44">
        <v>167</v>
      </c>
      <c r="E11" s="44">
        <v>170</v>
      </c>
      <c r="F11" s="44">
        <v>140</v>
      </c>
      <c r="G11" s="44">
        <v>152</v>
      </c>
      <c r="H11" s="44">
        <v>172</v>
      </c>
      <c r="I11" s="44">
        <v>155</v>
      </c>
      <c r="J11" s="44">
        <v>956</v>
      </c>
      <c r="K11" s="69">
        <v>159.33333333333334</v>
      </c>
      <c r="N11" s="43" t="s">
        <v>95</v>
      </c>
    </row>
    <row r="12" spans="1:14" s="28" customFormat="1" ht="12.75">
      <c r="A12" s="112"/>
      <c r="B12" s="43">
        <f t="shared" si="0"/>
      </c>
      <c r="C12" s="43"/>
      <c r="D12" s="44"/>
      <c r="E12" s="44"/>
      <c r="F12" s="44"/>
      <c r="G12" s="44"/>
      <c r="H12" s="44"/>
      <c r="I12" s="44"/>
      <c r="J12" s="41">
        <f>SUM(J8:J11)</f>
        <v>4194</v>
      </c>
      <c r="K12" s="91">
        <f>J12/24</f>
        <v>174.75</v>
      </c>
      <c r="N12" s="43"/>
    </row>
    <row r="13" spans="1:14" ht="12.75">
      <c r="A13" s="112">
        <v>2</v>
      </c>
      <c r="B13" s="43" t="str">
        <f t="shared" si="0"/>
        <v>Juliana Franco </v>
      </c>
      <c r="C13" s="43" t="s">
        <v>171</v>
      </c>
      <c r="D13" s="44">
        <v>160</v>
      </c>
      <c r="E13" s="44">
        <v>179</v>
      </c>
      <c r="F13" s="44">
        <v>184</v>
      </c>
      <c r="G13" s="44">
        <v>200</v>
      </c>
      <c r="H13" s="44">
        <v>171</v>
      </c>
      <c r="I13" s="44">
        <v>189</v>
      </c>
      <c r="J13" s="44">
        <v>1083</v>
      </c>
      <c r="K13" s="69">
        <v>180.5</v>
      </c>
      <c r="N13" s="43" t="s">
        <v>0</v>
      </c>
    </row>
    <row r="14" spans="1:14" ht="12.75">
      <c r="A14" s="112"/>
      <c r="B14" s="43" t="str">
        <f t="shared" si="0"/>
        <v>Pablo Velasco </v>
      </c>
      <c r="C14" s="43" t="s">
        <v>171</v>
      </c>
      <c r="D14" s="44">
        <v>167</v>
      </c>
      <c r="E14" s="44">
        <v>168</v>
      </c>
      <c r="F14" s="44">
        <v>176</v>
      </c>
      <c r="G14" s="44">
        <v>173</v>
      </c>
      <c r="H14" s="44">
        <v>164</v>
      </c>
      <c r="I14" s="44">
        <v>224</v>
      </c>
      <c r="J14" s="44">
        <v>1072</v>
      </c>
      <c r="K14" s="69">
        <v>178.66666666666666</v>
      </c>
      <c r="N14" s="43" t="s">
        <v>64</v>
      </c>
    </row>
    <row r="15" spans="1:14" ht="12.75">
      <c r="A15" s="112"/>
      <c r="B15" s="43" t="str">
        <f t="shared" si="0"/>
        <v>Maria Jose Cano </v>
      </c>
      <c r="C15" s="43" t="s">
        <v>171</v>
      </c>
      <c r="D15" s="44">
        <v>168</v>
      </c>
      <c r="E15" s="44">
        <v>136</v>
      </c>
      <c r="F15" s="44">
        <v>184</v>
      </c>
      <c r="G15" s="44">
        <v>120</v>
      </c>
      <c r="H15" s="44">
        <v>173</v>
      </c>
      <c r="I15" s="44">
        <v>183</v>
      </c>
      <c r="J15" s="44">
        <v>964</v>
      </c>
      <c r="K15" s="69">
        <v>160.66666666666666</v>
      </c>
      <c r="N15" s="43" t="s">
        <v>8</v>
      </c>
    </row>
    <row r="16" spans="1:14" ht="12.75">
      <c r="A16" s="112"/>
      <c r="B16" s="43" t="str">
        <f t="shared" si="0"/>
        <v>Santiago Estrada </v>
      </c>
      <c r="C16" s="43" t="s">
        <v>171</v>
      </c>
      <c r="D16" s="44">
        <v>150</v>
      </c>
      <c r="E16" s="44">
        <v>161</v>
      </c>
      <c r="F16" s="44">
        <v>143</v>
      </c>
      <c r="G16" s="44">
        <v>168</v>
      </c>
      <c r="H16" s="44">
        <v>164</v>
      </c>
      <c r="I16" s="44">
        <v>168</v>
      </c>
      <c r="J16" s="44">
        <v>954</v>
      </c>
      <c r="K16" s="69">
        <v>159</v>
      </c>
      <c r="N16" s="43" t="s">
        <v>77</v>
      </c>
    </row>
    <row r="17" spans="1:14" ht="12.75">
      <c r="A17" s="112"/>
      <c r="B17" s="43">
        <f t="shared" si="0"/>
      </c>
      <c r="C17" s="43"/>
      <c r="D17" s="44"/>
      <c r="E17" s="44"/>
      <c r="F17" s="44"/>
      <c r="G17" s="44"/>
      <c r="H17" s="44"/>
      <c r="I17" s="44"/>
      <c r="J17" s="41">
        <f>SUM(J13:J16)</f>
        <v>4073</v>
      </c>
      <c r="K17" s="91">
        <f>J17/24</f>
        <v>169.70833333333334</v>
      </c>
      <c r="N17" s="43"/>
    </row>
    <row r="18" spans="1:14" ht="12.75">
      <c r="A18" s="112">
        <v>3</v>
      </c>
      <c r="B18" s="43" t="str">
        <f t="shared" si="0"/>
        <v>Carlos Felipe Saavedra </v>
      </c>
      <c r="C18" s="43" t="s">
        <v>170</v>
      </c>
      <c r="D18" s="44">
        <v>231</v>
      </c>
      <c r="E18" s="44">
        <v>190</v>
      </c>
      <c r="F18" s="44">
        <v>165</v>
      </c>
      <c r="G18" s="44">
        <v>165</v>
      </c>
      <c r="H18" s="44">
        <v>194</v>
      </c>
      <c r="I18" s="44">
        <v>126</v>
      </c>
      <c r="J18" s="44">
        <v>1071</v>
      </c>
      <c r="K18" s="69">
        <v>178.5</v>
      </c>
      <c r="N18" s="43" t="s">
        <v>63</v>
      </c>
    </row>
    <row r="19" spans="1:14" ht="12.75">
      <c r="A19" s="112"/>
      <c r="B19" s="43" t="str">
        <f t="shared" si="0"/>
        <v>Ma.Nicoll Sepulveda Marin </v>
      </c>
      <c r="C19" s="43" t="s">
        <v>170</v>
      </c>
      <c r="D19" s="44">
        <v>168</v>
      </c>
      <c r="E19" s="44">
        <v>147</v>
      </c>
      <c r="F19" s="44">
        <v>165</v>
      </c>
      <c r="G19" s="44">
        <v>177</v>
      </c>
      <c r="H19" s="44">
        <v>190</v>
      </c>
      <c r="I19" s="44">
        <v>158</v>
      </c>
      <c r="J19" s="44">
        <v>1005</v>
      </c>
      <c r="K19" s="69">
        <v>167.5</v>
      </c>
      <c r="N19" s="43" t="s">
        <v>96</v>
      </c>
    </row>
    <row r="20" spans="1:14" ht="12.75">
      <c r="A20" s="112"/>
      <c r="B20" s="43" t="str">
        <f t="shared" si="0"/>
        <v>Nicolas Nariño Amaya </v>
      </c>
      <c r="C20" s="43" t="s">
        <v>170</v>
      </c>
      <c r="D20" s="44">
        <v>147</v>
      </c>
      <c r="E20" s="44">
        <v>179</v>
      </c>
      <c r="F20" s="44">
        <v>157</v>
      </c>
      <c r="G20" s="44">
        <v>179</v>
      </c>
      <c r="H20" s="44">
        <v>183</v>
      </c>
      <c r="I20" s="44">
        <v>140</v>
      </c>
      <c r="J20" s="44">
        <v>985</v>
      </c>
      <c r="K20" s="69">
        <v>164.16666666666666</v>
      </c>
      <c r="N20" s="43" t="s">
        <v>72</v>
      </c>
    </row>
    <row r="21" spans="1:14" ht="12.75">
      <c r="A21" s="112"/>
      <c r="B21" s="43" t="str">
        <f t="shared" si="0"/>
        <v>Andrea Carolina Miranda </v>
      </c>
      <c r="C21" s="43" t="s">
        <v>170</v>
      </c>
      <c r="D21" s="44">
        <v>136</v>
      </c>
      <c r="E21" s="44">
        <v>171</v>
      </c>
      <c r="F21" s="44">
        <v>167</v>
      </c>
      <c r="G21" s="44">
        <v>158</v>
      </c>
      <c r="H21" s="44">
        <v>126</v>
      </c>
      <c r="I21" s="44">
        <v>182</v>
      </c>
      <c r="J21" s="44">
        <v>940</v>
      </c>
      <c r="K21" s="69">
        <v>156.66666666666666</v>
      </c>
      <c r="N21" s="43" t="s">
        <v>97</v>
      </c>
    </row>
    <row r="22" spans="1:14" ht="12.75">
      <c r="A22" s="112"/>
      <c r="B22" s="43">
        <f t="shared" si="0"/>
      </c>
      <c r="C22" s="43"/>
      <c r="D22" s="44"/>
      <c r="E22" s="44"/>
      <c r="F22" s="44"/>
      <c r="G22" s="44"/>
      <c r="H22" s="44"/>
      <c r="I22" s="44"/>
      <c r="J22" s="41">
        <f>SUM(J18:J21)</f>
        <v>4001</v>
      </c>
      <c r="K22" s="91">
        <f>J22/24</f>
        <v>166.70833333333334</v>
      </c>
      <c r="N22" s="43"/>
    </row>
    <row r="23" spans="1:14" ht="12.75">
      <c r="A23" s="112">
        <v>4</v>
      </c>
      <c r="B23" s="43" t="str">
        <f t="shared" si="0"/>
        <v>Luis Alberto Mendoza V.</v>
      </c>
      <c r="C23" s="43" t="s">
        <v>170</v>
      </c>
      <c r="D23" s="44">
        <v>157</v>
      </c>
      <c r="E23" s="44">
        <v>133</v>
      </c>
      <c r="F23" s="44">
        <v>204</v>
      </c>
      <c r="G23" s="44">
        <v>159</v>
      </c>
      <c r="H23" s="44">
        <v>172</v>
      </c>
      <c r="I23" s="44">
        <v>158</v>
      </c>
      <c r="J23" s="44">
        <v>983</v>
      </c>
      <c r="K23" s="69">
        <v>163.83333333333334</v>
      </c>
      <c r="N23" s="43" t="s">
        <v>71</v>
      </c>
    </row>
    <row r="24" spans="1:14" ht="12.75">
      <c r="A24" s="112"/>
      <c r="B24" s="43" t="str">
        <f t="shared" si="0"/>
        <v>Jorge Ao Bernal Castro</v>
      </c>
      <c r="C24" s="43" t="s">
        <v>170</v>
      </c>
      <c r="D24" s="44">
        <v>149</v>
      </c>
      <c r="E24" s="44">
        <v>140</v>
      </c>
      <c r="F24" s="44">
        <v>124</v>
      </c>
      <c r="G24" s="44">
        <v>166</v>
      </c>
      <c r="H24" s="44">
        <v>145</v>
      </c>
      <c r="I24" s="44">
        <v>177</v>
      </c>
      <c r="J24" s="44">
        <v>901</v>
      </c>
      <c r="K24" s="69">
        <v>150.16666666666666</v>
      </c>
      <c r="N24" s="43" t="s">
        <v>98</v>
      </c>
    </row>
    <row r="25" spans="1:14" ht="12.75">
      <c r="A25" s="112"/>
      <c r="B25" s="43" t="str">
        <f t="shared" si="0"/>
        <v>Lina Maria Camargo B.</v>
      </c>
      <c r="C25" s="43" t="s">
        <v>170</v>
      </c>
      <c r="D25" s="44">
        <v>138</v>
      </c>
      <c r="E25" s="44">
        <v>142</v>
      </c>
      <c r="F25" s="44">
        <v>97</v>
      </c>
      <c r="G25" s="44">
        <v>161</v>
      </c>
      <c r="H25" s="44">
        <v>98</v>
      </c>
      <c r="I25" s="44">
        <v>170</v>
      </c>
      <c r="J25" s="44">
        <v>806</v>
      </c>
      <c r="K25" s="69">
        <v>134.33333333333334</v>
      </c>
      <c r="N25" s="43" t="s">
        <v>12</v>
      </c>
    </row>
    <row r="26" spans="1:14" ht="12.75">
      <c r="A26" s="112"/>
      <c r="B26" s="43" t="str">
        <f t="shared" si="0"/>
        <v>Laura Reyes Herreño </v>
      </c>
      <c r="C26" s="43" t="s">
        <v>170</v>
      </c>
      <c r="D26" s="44">
        <v>161</v>
      </c>
      <c r="E26" s="44">
        <v>98</v>
      </c>
      <c r="F26" s="44">
        <v>110</v>
      </c>
      <c r="G26" s="44">
        <v>163</v>
      </c>
      <c r="H26" s="44">
        <v>127</v>
      </c>
      <c r="I26" s="44">
        <v>114</v>
      </c>
      <c r="J26" s="44">
        <v>773</v>
      </c>
      <c r="K26" s="69">
        <v>128.83333333333334</v>
      </c>
      <c r="N26" s="43" t="s">
        <v>14</v>
      </c>
    </row>
    <row r="27" spans="1:14" ht="12.75">
      <c r="A27" s="112"/>
      <c r="B27" s="43">
        <f t="shared" si="0"/>
      </c>
      <c r="C27" s="43"/>
      <c r="D27" s="44"/>
      <c r="E27" s="44"/>
      <c r="F27" s="44"/>
      <c r="G27" s="44"/>
      <c r="H27" s="44"/>
      <c r="I27" s="44"/>
      <c r="J27" s="41">
        <f>SUM(J23:J26)</f>
        <v>3463</v>
      </c>
      <c r="K27" s="91">
        <f>J27/24</f>
        <v>144.29166666666666</v>
      </c>
      <c r="N27" s="43"/>
    </row>
    <row r="28" spans="1:14" ht="12.75">
      <c r="A28" s="112">
        <v>5</v>
      </c>
      <c r="B28" s="43" t="str">
        <f t="shared" si="0"/>
        <v>Alexandra Mosquera </v>
      </c>
      <c r="C28" s="43" t="s">
        <v>172</v>
      </c>
      <c r="D28" s="44">
        <v>126</v>
      </c>
      <c r="E28" s="44">
        <v>179</v>
      </c>
      <c r="F28" s="44">
        <v>143</v>
      </c>
      <c r="G28" s="44">
        <v>139</v>
      </c>
      <c r="H28" s="44">
        <v>151</v>
      </c>
      <c r="I28" s="44">
        <v>180</v>
      </c>
      <c r="J28" s="44">
        <v>918</v>
      </c>
      <c r="K28" s="69">
        <v>153</v>
      </c>
      <c r="N28" s="43" t="s">
        <v>5</v>
      </c>
    </row>
    <row r="29" spans="1:14" ht="12.75">
      <c r="A29" s="112"/>
      <c r="B29" s="43" t="str">
        <f t="shared" si="0"/>
        <v>Santiago Carmona </v>
      </c>
      <c r="C29" s="43" t="s">
        <v>172</v>
      </c>
      <c r="D29" s="44">
        <v>139</v>
      </c>
      <c r="E29" s="44">
        <v>140</v>
      </c>
      <c r="F29" s="44">
        <v>168</v>
      </c>
      <c r="G29" s="44">
        <v>151</v>
      </c>
      <c r="H29" s="44">
        <v>149</v>
      </c>
      <c r="I29" s="44">
        <v>118</v>
      </c>
      <c r="J29" s="44">
        <v>865</v>
      </c>
      <c r="K29" s="69">
        <v>144.16666666666666</v>
      </c>
      <c r="N29" s="43" t="s">
        <v>81</v>
      </c>
    </row>
    <row r="30" spans="1:14" ht="12.75">
      <c r="A30" s="112"/>
      <c r="B30" s="43" t="str">
        <f t="shared" si="0"/>
        <v>Juan Diego Mosquera </v>
      </c>
      <c r="C30" s="43" t="s">
        <v>172</v>
      </c>
      <c r="D30" s="44">
        <v>124</v>
      </c>
      <c r="E30" s="44">
        <v>138</v>
      </c>
      <c r="F30" s="44">
        <v>172</v>
      </c>
      <c r="G30" s="44">
        <v>137</v>
      </c>
      <c r="H30" s="44">
        <v>131</v>
      </c>
      <c r="I30" s="44">
        <v>117</v>
      </c>
      <c r="J30" s="44">
        <v>819</v>
      </c>
      <c r="K30" s="69">
        <v>136.5</v>
      </c>
      <c r="N30" s="43" t="s">
        <v>91</v>
      </c>
    </row>
    <row r="31" spans="1:14" ht="12.75">
      <c r="A31" s="112"/>
      <c r="B31" s="43" t="str">
        <f t="shared" si="0"/>
        <v>Luisa Fernanda Vega </v>
      </c>
      <c r="C31" s="43" t="s">
        <v>172</v>
      </c>
      <c r="D31" s="44">
        <v>148</v>
      </c>
      <c r="E31" s="44">
        <v>140</v>
      </c>
      <c r="F31" s="44">
        <v>152</v>
      </c>
      <c r="G31" s="44">
        <v>92</v>
      </c>
      <c r="H31" s="44">
        <v>138</v>
      </c>
      <c r="I31" s="44">
        <v>129</v>
      </c>
      <c r="J31" s="44">
        <v>799</v>
      </c>
      <c r="K31" s="69">
        <v>133.16666666666666</v>
      </c>
      <c r="N31" s="43" t="s">
        <v>7</v>
      </c>
    </row>
    <row r="32" spans="1:14" ht="12.75">
      <c r="A32" s="112"/>
      <c r="B32" s="43">
        <f t="shared" si="0"/>
      </c>
      <c r="C32" s="43"/>
      <c r="D32" s="44"/>
      <c r="E32" s="44"/>
      <c r="F32" s="44"/>
      <c r="G32" s="44"/>
      <c r="H32" s="44"/>
      <c r="I32" s="44"/>
      <c r="J32" s="41">
        <f>SUM(J28:J31)</f>
        <v>3401</v>
      </c>
      <c r="K32" s="91">
        <f>J32/24</f>
        <v>141.70833333333334</v>
      </c>
      <c r="N32" s="43"/>
    </row>
    <row r="33" spans="1:14" ht="12.75">
      <c r="A33" s="112">
        <v>6</v>
      </c>
      <c r="B33" s="43" t="str">
        <f t="shared" si="0"/>
        <v>Nicolas Mejia Torres </v>
      </c>
      <c r="C33" s="43" t="s">
        <v>173</v>
      </c>
      <c r="D33" s="44">
        <v>179</v>
      </c>
      <c r="E33" s="44">
        <v>132</v>
      </c>
      <c r="F33" s="44">
        <v>204</v>
      </c>
      <c r="G33" s="44">
        <v>168</v>
      </c>
      <c r="H33" s="44">
        <v>142</v>
      </c>
      <c r="I33" s="44">
        <v>172</v>
      </c>
      <c r="J33" s="44">
        <v>997</v>
      </c>
      <c r="K33" s="69">
        <v>166.16666666666666</v>
      </c>
      <c r="N33" s="43" t="s">
        <v>73</v>
      </c>
    </row>
    <row r="34" spans="1:14" ht="12.75">
      <c r="A34" s="112"/>
      <c r="B34" s="43" t="str">
        <f t="shared" si="0"/>
        <v>Angela Maria Cardozo </v>
      </c>
      <c r="C34" s="43" t="s">
        <v>173</v>
      </c>
      <c r="D34" s="44">
        <v>164</v>
      </c>
      <c r="E34" s="44">
        <v>138</v>
      </c>
      <c r="F34" s="44">
        <v>188</v>
      </c>
      <c r="G34" s="44">
        <v>181</v>
      </c>
      <c r="H34" s="44">
        <v>162</v>
      </c>
      <c r="I34" s="44">
        <v>125</v>
      </c>
      <c r="J34" s="44">
        <v>958</v>
      </c>
      <c r="K34" s="69">
        <v>159.66666666666666</v>
      </c>
      <c r="N34" s="43" t="s">
        <v>3</v>
      </c>
    </row>
    <row r="35" spans="1:14" ht="12.75">
      <c r="A35" s="112"/>
      <c r="B35" s="43" t="str">
        <f t="shared" si="0"/>
        <v>Bernardo Andres Londoño </v>
      </c>
      <c r="C35" s="43" t="s">
        <v>173</v>
      </c>
      <c r="D35" s="44">
        <v>143</v>
      </c>
      <c r="E35" s="44">
        <v>146</v>
      </c>
      <c r="F35" s="44">
        <v>140</v>
      </c>
      <c r="G35" s="44">
        <v>157</v>
      </c>
      <c r="H35" s="44">
        <v>120</v>
      </c>
      <c r="I35" s="44">
        <v>148</v>
      </c>
      <c r="J35" s="44">
        <v>854</v>
      </c>
      <c r="K35" s="69">
        <v>142.33333333333334</v>
      </c>
      <c r="N35" s="43" t="s">
        <v>87</v>
      </c>
    </row>
    <row r="36" spans="1:14" ht="12.75">
      <c r="A36" s="112"/>
      <c r="B36" s="43" t="str">
        <f t="shared" si="0"/>
        <v>Andrea Novoa Robles </v>
      </c>
      <c r="C36" s="43" t="s">
        <v>173</v>
      </c>
      <c r="D36" s="44">
        <v>158</v>
      </c>
      <c r="E36" s="44">
        <v>158</v>
      </c>
      <c r="F36" s="44">
        <v>160</v>
      </c>
      <c r="G36" s="44"/>
      <c r="H36" s="44"/>
      <c r="I36" s="44"/>
      <c r="J36" s="44">
        <v>476</v>
      </c>
      <c r="K36" s="69">
        <v>158.66666666666666</v>
      </c>
      <c r="N36" s="43" t="s">
        <v>9</v>
      </c>
    </row>
    <row r="37" spans="1:11" ht="13.5" thickBot="1">
      <c r="A37" s="113"/>
      <c r="B37" s="93"/>
      <c r="C37" s="93"/>
      <c r="D37" s="84"/>
      <c r="E37" s="84"/>
      <c r="F37" s="84"/>
      <c r="G37" s="84"/>
      <c r="H37" s="84"/>
      <c r="I37" s="84"/>
      <c r="J37" s="94">
        <f>SUM(J33:J36)</f>
        <v>3285</v>
      </c>
      <c r="K37" s="95">
        <f>J37/24</f>
        <v>136.875</v>
      </c>
    </row>
  </sheetData>
  <sheetProtection/>
  <mergeCells count="20">
    <mergeCell ref="A8:A12"/>
    <mergeCell ref="A13:A17"/>
    <mergeCell ref="A18:A22"/>
    <mergeCell ref="A23:A27"/>
    <mergeCell ref="A28:A32"/>
    <mergeCell ref="A33:A37"/>
    <mergeCell ref="E6:E7"/>
    <mergeCell ref="F6:F7"/>
    <mergeCell ref="G6:G7"/>
    <mergeCell ref="H6:H7"/>
    <mergeCell ref="I6:I7"/>
    <mergeCell ref="K6:K7"/>
    <mergeCell ref="A1:K1"/>
    <mergeCell ref="A2:K2"/>
    <mergeCell ref="A3:K3"/>
    <mergeCell ref="A5:K5"/>
    <mergeCell ref="A6:A7"/>
    <mergeCell ref="B6:B7"/>
    <mergeCell ref="C6:C7"/>
    <mergeCell ref="D6:D7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4.7109375" style="0" customWidth="1"/>
    <col min="2" max="2" width="26.7109375" style="0" customWidth="1"/>
    <col min="3" max="3" width="16.7109375" style="0" customWidth="1"/>
    <col min="4" max="8" width="10.7109375" style="0" customWidth="1"/>
    <col min="9" max="10" width="11.57421875" style="0" customWidth="1"/>
  </cols>
  <sheetData>
    <row r="1" spans="1:10" ht="20.25">
      <c r="A1" s="46" t="s">
        <v>183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0.25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21" thickBot="1">
      <c r="A3" s="52" t="s">
        <v>184</v>
      </c>
      <c r="B3" s="45"/>
      <c r="C3" s="45"/>
      <c r="D3" s="45"/>
      <c r="E3" s="45"/>
      <c r="F3" s="45"/>
      <c r="G3" s="45"/>
      <c r="H3" s="45"/>
      <c r="I3" s="45"/>
      <c r="J3" s="53"/>
    </row>
    <row r="4" spans="1:10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21" thickBot="1">
      <c r="A5" s="54" t="s">
        <v>185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15" customHeight="1">
      <c r="A6" s="60" t="s">
        <v>157</v>
      </c>
      <c r="B6" s="35" t="s">
        <v>158</v>
      </c>
      <c r="C6" s="35" t="s">
        <v>22</v>
      </c>
      <c r="D6" s="35" t="s">
        <v>176</v>
      </c>
      <c r="E6" s="35" t="s">
        <v>177</v>
      </c>
      <c r="F6" s="35" t="s">
        <v>179</v>
      </c>
      <c r="G6" s="36" t="s">
        <v>179</v>
      </c>
      <c r="H6" s="36" t="s">
        <v>181</v>
      </c>
      <c r="I6" s="36" t="s">
        <v>52</v>
      </c>
      <c r="J6" s="35" t="s">
        <v>53</v>
      </c>
    </row>
    <row r="7" spans="1:10" ht="14.25" thickBot="1">
      <c r="A7" s="114"/>
      <c r="B7" s="115"/>
      <c r="C7" s="115"/>
      <c r="D7" s="115"/>
      <c r="E7" s="115"/>
      <c r="F7" s="115"/>
      <c r="G7" s="64" t="s">
        <v>180</v>
      </c>
      <c r="H7" s="64" t="s">
        <v>182</v>
      </c>
      <c r="I7" s="64" t="s">
        <v>178</v>
      </c>
      <c r="J7" s="115"/>
    </row>
    <row r="8" spans="1:14" ht="15" customHeight="1">
      <c r="A8" s="118">
        <v>1</v>
      </c>
      <c r="B8" s="119" t="str">
        <f>PROPER(M8)</f>
        <v>Juliana Franco </v>
      </c>
      <c r="C8" s="119" t="str">
        <f>PROPER(N8)</f>
        <v>Risaralda</v>
      </c>
      <c r="D8" s="120">
        <v>24</v>
      </c>
      <c r="E8" s="120">
        <v>1105</v>
      </c>
      <c r="F8" s="120">
        <v>971</v>
      </c>
      <c r="G8" s="120">
        <v>1054</v>
      </c>
      <c r="H8" s="120">
        <v>1083</v>
      </c>
      <c r="I8" s="121">
        <f>+E8+F8+G8+H8</f>
        <v>4213</v>
      </c>
      <c r="J8" s="122">
        <f>I8/D8</f>
        <v>175.54166666666666</v>
      </c>
      <c r="M8" s="58" t="s">
        <v>0</v>
      </c>
      <c r="N8" s="58" t="s">
        <v>1</v>
      </c>
    </row>
    <row r="9" spans="1:14" ht="15" customHeight="1">
      <c r="A9" s="123">
        <v>2</v>
      </c>
      <c r="B9" s="119" t="str">
        <f aca="true" t="shared" si="0" ref="B9:B25">PROPER(M9)</f>
        <v>Laura Plazas R</v>
      </c>
      <c r="C9" s="119" t="str">
        <f aca="true" t="shared" si="1" ref="C9:C25">PROPER(N9)</f>
        <v>Bogota</v>
      </c>
      <c r="D9" s="124">
        <v>24</v>
      </c>
      <c r="E9" s="124">
        <v>1008</v>
      </c>
      <c r="F9" s="124">
        <v>968</v>
      </c>
      <c r="G9" s="124">
        <v>1063</v>
      </c>
      <c r="H9" s="124">
        <v>1064</v>
      </c>
      <c r="I9" s="125">
        <f aca="true" t="shared" si="2" ref="I9:I25">+E9+F9+G9+H9</f>
        <v>4103</v>
      </c>
      <c r="J9" s="126">
        <f aca="true" t="shared" si="3" ref="J9:J25">I9/D9</f>
        <v>170.95833333333334</v>
      </c>
      <c r="M9" s="43" t="s">
        <v>32</v>
      </c>
      <c r="N9" s="43" t="s">
        <v>2</v>
      </c>
    </row>
    <row r="10" spans="1:14" ht="15" customHeight="1">
      <c r="A10" s="123">
        <v>3</v>
      </c>
      <c r="B10" s="119" t="str">
        <f t="shared" si="0"/>
        <v>Angela Maria Cardozo </v>
      </c>
      <c r="C10" s="119" t="str">
        <f t="shared" si="1"/>
        <v>Tolima</v>
      </c>
      <c r="D10" s="124">
        <v>24</v>
      </c>
      <c r="E10" s="124">
        <v>1057</v>
      </c>
      <c r="F10" s="124">
        <v>975</v>
      </c>
      <c r="G10" s="124">
        <v>982</v>
      </c>
      <c r="H10" s="124">
        <v>958</v>
      </c>
      <c r="I10" s="125">
        <f t="shared" si="2"/>
        <v>3972</v>
      </c>
      <c r="J10" s="126">
        <f t="shared" si="3"/>
        <v>165.5</v>
      </c>
      <c r="M10" s="43" t="s">
        <v>3</v>
      </c>
      <c r="N10" s="43" t="s">
        <v>4</v>
      </c>
    </row>
    <row r="11" spans="1:14" ht="15" customHeight="1">
      <c r="A11" s="116">
        <v>4</v>
      </c>
      <c r="B11" s="58" t="str">
        <f t="shared" si="0"/>
        <v>Alexandra Mosquera </v>
      </c>
      <c r="C11" s="58" t="str">
        <f t="shared" si="1"/>
        <v>Quindio</v>
      </c>
      <c r="D11" s="44">
        <v>24</v>
      </c>
      <c r="E11" s="44">
        <v>1009</v>
      </c>
      <c r="F11" s="44">
        <v>945</v>
      </c>
      <c r="G11" s="44">
        <v>1086</v>
      </c>
      <c r="H11" s="44">
        <v>918</v>
      </c>
      <c r="I11" s="41">
        <f t="shared" si="2"/>
        <v>3958</v>
      </c>
      <c r="J11" s="69">
        <f t="shared" si="3"/>
        <v>164.91666666666666</v>
      </c>
      <c r="M11" s="43" t="s">
        <v>5</v>
      </c>
      <c r="N11" s="43" t="s">
        <v>6</v>
      </c>
    </row>
    <row r="12" spans="1:14" ht="15" customHeight="1">
      <c r="A12" s="116">
        <v>5</v>
      </c>
      <c r="B12" s="58" t="str">
        <f t="shared" si="0"/>
        <v>Andrea C.A Miranda </v>
      </c>
      <c r="C12" s="58" t="str">
        <f t="shared" si="1"/>
        <v>Bogota</v>
      </c>
      <c r="D12" s="44">
        <v>24</v>
      </c>
      <c r="E12" s="44">
        <v>1037</v>
      </c>
      <c r="F12" s="44">
        <v>874</v>
      </c>
      <c r="G12" s="44">
        <v>1027</v>
      </c>
      <c r="H12" s="44">
        <v>940</v>
      </c>
      <c r="I12" s="41">
        <f t="shared" si="2"/>
        <v>3878</v>
      </c>
      <c r="J12" s="69">
        <f t="shared" si="3"/>
        <v>161.58333333333334</v>
      </c>
      <c r="M12" s="43" t="s">
        <v>31</v>
      </c>
      <c r="N12" s="43" t="s">
        <v>2</v>
      </c>
    </row>
    <row r="13" spans="1:14" ht="15" customHeight="1">
      <c r="A13" s="116">
        <v>6</v>
      </c>
      <c r="B13" s="58" t="str">
        <f t="shared" si="0"/>
        <v>Ma.Nicoll Sepulveda M.</v>
      </c>
      <c r="C13" s="58" t="str">
        <f t="shared" si="1"/>
        <v>Bogota</v>
      </c>
      <c r="D13" s="44">
        <v>24</v>
      </c>
      <c r="E13" s="44">
        <v>1018</v>
      </c>
      <c r="F13" s="44">
        <v>856</v>
      </c>
      <c r="G13" s="44">
        <v>974</v>
      </c>
      <c r="H13" s="44">
        <v>1005</v>
      </c>
      <c r="I13" s="41">
        <f t="shared" si="2"/>
        <v>3853</v>
      </c>
      <c r="J13" s="69">
        <f t="shared" si="3"/>
        <v>160.54166666666666</v>
      </c>
      <c r="M13" s="43" t="s">
        <v>30</v>
      </c>
      <c r="N13" s="43" t="s">
        <v>2</v>
      </c>
    </row>
    <row r="14" spans="1:14" ht="15" customHeight="1">
      <c r="A14" s="116">
        <v>7</v>
      </c>
      <c r="B14" s="58" t="str">
        <f t="shared" si="0"/>
        <v>Valentina Zapata A</v>
      </c>
      <c r="C14" s="58" t="str">
        <f t="shared" si="1"/>
        <v>Bogota</v>
      </c>
      <c r="D14" s="44">
        <v>24</v>
      </c>
      <c r="E14" s="44">
        <v>905</v>
      </c>
      <c r="F14" s="44">
        <v>897</v>
      </c>
      <c r="G14" s="44">
        <v>932</v>
      </c>
      <c r="H14" s="44">
        <v>956</v>
      </c>
      <c r="I14" s="41">
        <f t="shared" si="2"/>
        <v>3690</v>
      </c>
      <c r="J14" s="69">
        <f t="shared" si="3"/>
        <v>153.75</v>
      </c>
      <c r="M14" s="43" t="s">
        <v>33</v>
      </c>
      <c r="N14" s="43" t="s">
        <v>2</v>
      </c>
    </row>
    <row r="15" spans="1:14" ht="15" customHeight="1">
      <c r="A15" s="116">
        <v>8</v>
      </c>
      <c r="B15" s="58" t="str">
        <f t="shared" si="0"/>
        <v>Luisa Fernanda Vega </v>
      </c>
      <c r="C15" s="58" t="str">
        <f t="shared" si="1"/>
        <v>Quindio</v>
      </c>
      <c r="D15" s="44">
        <v>24</v>
      </c>
      <c r="E15" s="44">
        <v>998</v>
      </c>
      <c r="F15" s="44">
        <v>907</v>
      </c>
      <c r="G15" s="44">
        <v>855</v>
      </c>
      <c r="H15" s="44">
        <v>799</v>
      </c>
      <c r="I15" s="41">
        <f t="shared" si="2"/>
        <v>3559</v>
      </c>
      <c r="J15" s="69">
        <f t="shared" si="3"/>
        <v>148.29166666666666</v>
      </c>
      <c r="M15" s="43" t="s">
        <v>7</v>
      </c>
      <c r="N15" s="43" t="s">
        <v>6</v>
      </c>
    </row>
    <row r="16" spans="1:14" ht="15" customHeight="1">
      <c r="A16" s="116">
        <v>9</v>
      </c>
      <c r="B16" s="58" t="str">
        <f t="shared" si="0"/>
        <v>Maria Jose Cano </v>
      </c>
      <c r="C16" s="58" t="str">
        <f t="shared" si="1"/>
        <v>Risaralda</v>
      </c>
      <c r="D16" s="44">
        <v>24</v>
      </c>
      <c r="E16" s="44">
        <v>854</v>
      </c>
      <c r="F16" s="44">
        <v>799</v>
      </c>
      <c r="G16" s="44">
        <v>911</v>
      </c>
      <c r="H16" s="44">
        <v>964</v>
      </c>
      <c r="I16" s="41">
        <f t="shared" si="2"/>
        <v>3528</v>
      </c>
      <c r="J16" s="69">
        <f t="shared" si="3"/>
        <v>147</v>
      </c>
      <c r="M16" s="43" t="s">
        <v>8</v>
      </c>
      <c r="N16" s="43" t="s">
        <v>1</v>
      </c>
    </row>
    <row r="17" spans="1:14" ht="15" customHeight="1">
      <c r="A17" s="116">
        <v>10</v>
      </c>
      <c r="B17" s="58" t="str">
        <f t="shared" si="0"/>
        <v>Andrea Novoa Robles </v>
      </c>
      <c r="C17" s="58" t="str">
        <f t="shared" si="1"/>
        <v>Tolima</v>
      </c>
      <c r="D17" s="44">
        <v>21</v>
      </c>
      <c r="E17" s="44">
        <v>940</v>
      </c>
      <c r="F17" s="44">
        <v>1037</v>
      </c>
      <c r="G17" s="44">
        <v>1037</v>
      </c>
      <c r="H17" s="44">
        <v>476</v>
      </c>
      <c r="I17" s="41">
        <f t="shared" si="2"/>
        <v>3490</v>
      </c>
      <c r="J17" s="69">
        <f t="shared" si="3"/>
        <v>166.1904761904762</v>
      </c>
      <c r="M17" s="43" t="s">
        <v>9</v>
      </c>
      <c r="N17" s="43" t="s">
        <v>4</v>
      </c>
    </row>
    <row r="18" spans="1:14" ht="15" customHeight="1">
      <c r="A18" s="116">
        <v>11</v>
      </c>
      <c r="B18" s="58" t="str">
        <f t="shared" si="0"/>
        <v>Natalia Salazar </v>
      </c>
      <c r="C18" s="58" t="str">
        <f t="shared" si="1"/>
        <v>Atlantico</v>
      </c>
      <c r="D18" s="44">
        <v>24</v>
      </c>
      <c r="E18" s="44">
        <v>850</v>
      </c>
      <c r="F18" s="44">
        <v>843</v>
      </c>
      <c r="G18" s="44">
        <v>880</v>
      </c>
      <c r="H18" s="44">
        <v>827</v>
      </c>
      <c r="I18" s="41">
        <f t="shared" si="2"/>
        <v>3400</v>
      </c>
      <c r="J18" s="69">
        <f t="shared" si="3"/>
        <v>141.66666666666666</v>
      </c>
      <c r="M18" s="43" t="s">
        <v>10</v>
      </c>
      <c r="N18" s="43" t="s">
        <v>11</v>
      </c>
    </row>
    <row r="19" spans="1:14" ht="15" customHeight="1">
      <c r="A19" s="116">
        <v>12</v>
      </c>
      <c r="B19" s="58" t="str">
        <f t="shared" si="0"/>
        <v>Lina Maria Camargo B.</v>
      </c>
      <c r="C19" s="58" t="str">
        <f t="shared" si="1"/>
        <v>Bogota</v>
      </c>
      <c r="D19" s="44">
        <v>24</v>
      </c>
      <c r="E19" s="44">
        <v>846</v>
      </c>
      <c r="F19" s="44">
        <v>748</v>
      </c>
      <c r="G19" s="44">
        <v>902</v>
      </c>
      <c r="H19" s="44">
        <v>806</v>
      </c>
      <c r="I19" s="41">
        <f t="shared" si="2"/>
        <v>3302</v>
      </c>
      <c r="J19" s="69">
        <f t="shared" si="3"/>
        <v>137.58333333333334</v>
      </c>
      <c r="M19" s="43" t="s">
        <v>12</v>
      </c>
      <c r="N19" s="43" t="s">
        <v>2</v>
      </c>
    </row>
    <row r="20" spans="1:14" ht="15" customHeight="1">
      <c r="A20" s="116">
        <v>13</v>
      </c>
      <c r="B20" s="58" t="str">
        <f t="shared" si="0"/>
        <v>Maria Jose Santander </v>
      </c>
      <c r="C20" s="58" t="str">
        <f t="shared" si="1"/>
        <v>Tolima</v>
      </c>
      <c r="D20" s="44">
        <v>24</v>
      </c>
      <c r="E20" s="44">
        <v>771</v>
      </c>
      <c r="F20" s="44">
        <v>847</v>
      </c>
      <c r="G20" s="44">
        <v>875</v>
      </c>
      <c r="H20" s="44">
        <v>806</v>
      </c>
      <c r="I20" s="41">
        <f t="shared" si="2"/>
        <v>3299</v>
      </c>
      <c r="J20" s="69">
        <f t="shared" si="3"/>
        <v>137.45833333333334</v>
      </c>
      <c r="M20" s="43" t="s">
        <v>13</v>
      </c>
      <c r="N20" s="43" t="s">
        <v>4</v>
      </c>
    </row>
    <row r="21" spans="1:14" ht="15" customHeight="1">
      <c r="A21" s="116">
        <v>14</v>
      </c>
      <c r="B21" s="58" t="str">
        <f t="shared" si="0"/>
        <v>Laura Reyes Herreño </v>
      </c>
      <c r="C21" s="58" t="str">
        <f t="shared" si="1"/>
        <v>Bogota</v>
      </c>
      <c r="D21" s="44">
        <v>24</v>
      </c>
      <c r="E21" s="44">
        <v>891</v>
      </c>
      <c r="F21" s="44">
        <v>788</v>
      </c>
      <c r="G21" s="44">
        <v>811</v>
      </c>
      <c r="H21" s="44">
        <v>773</v>
      </c>
      <c r="I21" s="41">
        <f t="shared" si="2"/>
        <v>3263</v>
      </c>
      <c r="J21" s="69">
        <f t="shared" si="3"/>
        <v>135.95833333333334</v>
      </c>
      <c r="M21" s="43" t="s">
        <v>14</v>
      </c>
      <c r="N21" s="43" t="s">
        <v>2</v>
      </c>
    </row>
    <row r="22" spans="1:14" ht="15" customHeight="1">
      <c r="A22" s="116">
        <v>15</v>
      </c>
      <c r="B22" s="58" t="str">
        <f t="shared" si="0"/>
        <v>Ana Maria Santander </v>
      </c>
      <c r="C22" s="58" t="str">
        <f t="shared" si="1"/>
        <v>Tolima</v>
      </c>
      <c r="D22" s="44">
        <v>24</v>
      </c>
      <c r="E22" s="44">
        <v>800</v>
      </c>
      <c r="F22" s="44">
        <v>754</v>
      </c>
      <c r="G22" s="44">
        <v>900</v>
      </c>
      <c r="H22" s="44">
        <v>779</v>
      </c>
      <c r="I22" s="41">
        <f t="shared" si="2"/>
        <v>3233</v>
      </c>
      <c r="J22" s="69">
        <f t="shared" si="3"/>
        <v>134.70833333333334</v>
      </c>
      <c r="M22" s="43" t="s">
        <v>15</v>
      </c>
      <c r="N22" s="43" t="s">
        <v>4</v>
      </c>
    </row>
    <row r="23" spans="1:14" ht="15" customHeight="1">
      <c r="A23" s="116">
        <v>16</v>
      </c>
      <c r="B23" s="58" t="str">
        <f t="shared" si="0"/>
        <v>Lina Marcela Salazar </v>
      </c>
      <c r="C23" s="58" t="str">
        <f t="shared" si="1"/>
        <v>Santander</v>
      </c>
      <c r="D23" s="44">
        <v>24</v>
      </c>
      <c r="E23" s="44">
        <v>769</v>
      </c>
      <c r="F23" s="44">
        <v>848</v>
      </c>
      <c r="G23" s="44">
        <v>833</v>
      </c>
      <c r="H23" s="44">
        <v>767</v>
      </c>
      <c r="I23" s="41">
        <f t="shared" si="2"/>
        <v>3217</v>
      </c>
      <c r="J23" s="69">
        <f t="shared" si="3"/>
        <v>134.04166666666666</v>
      </c>
      <c r="M23" s="43" t="s">
        <v>16</v>
      </c>
      <c r="N23" s="43" t="s">
        <v>17</v>
      </c>
    </row>
    <row r="24" spans="1:14" ht="15" customHeight="1">
      <c r="A24" s="116">
        <v>17</v>
      </c>
      <c r="B24" s="58" t="str">
        <f t="shared" si="0"/>
        <v>Alejandra Jimenez </v>
      </c>
      <c r="C24" s="58" t="str">
        <f t="shared" si="1"/>
        <v>Cundinamarca</v>
      </c>
      <c r="D24" s="44">
        <v>24</v>
      </c>
      <c r="E24" s="44">
        <v>814</v>
      </c>
      <c r="F24" s="44">
        <v>767</v>
      </c>
      <c r="G24" s="44">
        <v>785</v>
      </c>
      <c r="H24" s="44">
        <v>826</v>
      </c>
      <c r="I24" s="41">
        <f t="shared" si="2"/>
        <v>3192</v>
      </c>
      <c r="J24" s="69">
        <f t="shared" si="3"/>
        <v>133</v>
      </c>
      <c r="M24" s="43" t="s">
        <v>18</v>
      </c>
      <c r="N24" s="43" t="s">
        <v>19</v>
      </c>
    </row>
    <row r="25" spans="1:14" ht="15" customHeight="1" thickBot="1">
      <c r="A25" s="117">
        <v>18</v>
      </c>
      <c r="B25" s="93" t="str">
        <f t="shared" si="0"/>
        <v>Silvana Jimenez </v>
      </c>
      <c r="C25" s="93" t="str">
        <f t="shared" si="1"/>
        <v>Cundinamarca</v>
      </c>
      <c r="D25" s="84">
        <v>24</v>
      </c>
      <c r="E25" s="84">
        <v>854</v>
      </c>
      <c r="F25" s="84">
        <v>639</v>
      </c>
      <c r="G25" s="84">
        <v>907</v>
      </c>
      <c r="H25" s="84">
        <v>788</v>
      </c>
      <c r="I25" s="94">
        <f t="shared" si="2"/>
        <v>3188</v>
      </c>
      <c r="J25" s="85">
        <f t="shared" si="3"/>
        <v>132.83333333333334</v>
      </c>
      <c r="M25" s="93" t="s">
        <v>20</v>
      </c>
      <c r="N25" s="93" t="s">
        <v>19</v>
      </c>
    </row>
  </sheetData>
  <sheetProtection/>
  <mergeCells count="11">
    <mergeCell ref="E6:E7"/>
    <mergeCell ref="D6:D7"/>
    <mergeCell ref="C6:C7"/>
    <mergeCell ref="B6:B7"/>
    <mergeCell ref="A6:A7"/>
    <mergeCell ref="F6:F7"/>
    <mergeCell ref="A5:J5"/>
    <mergeCell ref="J6:J7"/>
    <mergeCell ref="A1:J1"/>
    <mergeCell ref="A2:J2"/>
    <mergeCell ref="A3:J3"/>
  </mergeCells>
  <printOptions/>
  <pageMargins left="0.45" right="0.4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J39" sqref="J39:J40"/>
    </sheetView>
  </sheetViews>
  <sheetFormatPr defaultColWidth="11.421875" defaultRowHeight="12.75"/>
  <cols>
    <col min="1" max="1" width="4.7109375" style="0" customWidth="1"/>
    <col min="2" max="2" width="26.7109375" style="0" customWidth="1"/>
    <col min="3" max="3" width="16.7109375" style="0" customWidth="1"/>
    <col min="4" max="8" width="10.7109375" style="0" customWidth="1"/>
    <col min="9" max="10" width="11.57421875" style="0" customWidth="1"/>
  </cols>
  <sheetData>
    <row r="1" spans="1:10" ht="20.25">
      <c r="A1" s="46" t="s">
        <v>183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0.25">
      <c r="A2" s="49" t="s">
        <v>154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21" thickBot="1">
      <c r="A3" s="52" t="s">
        <v>187</v>
      </c>
      <c r="B3" s="45"/>
      <c r="C3" s="45"/>
      <c r="D3" s="45"/>
      <c r="E3" s="45"/>
      <c r="F3" s="45"/>
      <c r="G3" s="45"/>
      <c r="H3" s="45"/>
      <c r="I3" s="45"/>
      <c r="J3" s="53"/>
    </row>
    <row r="4" spans="1:10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21" thickBot="1">
      <c r="A5" s="54" t="s">
        <v>186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15" customHeight="1">
      <c r="A6" s="60" t="s">
        <v>157</v>
      </c>
      <c r="B6" s="35" t="s">
        <v>158</v>
      </c>
      <c r="C6" s="35" t="s">
        <v>22</v>
      </c>
      <c r="D6" s="35" t="s">
        <v>176</v>
      </c>
      <c r="E6" s="35" t="s">
        <v>177</v>
      </c>
      <c r="F6" s="35" t="s">
        <v>179</v>
      </c>
      <c r="G6" s="36" t="s">
        <v>179</v>
      </c>
      <c r="H6" s="36" t="s">
        <v>181</v>
      </c>
      <c r="I6" s="36" t="s">
        <v>52</v>
      </c>
      <c r="J6" s="35" t="s">
        <v>53</v>
      </c>
    </row>
    <row r="7" spans="1:10" ht="14.25" thickBot="1">
      <c r="A7" s="114"/>
      <c r="B7" s="115"/>
      <c r="C7" s="115"/>
      <c r="D7" s="115"/>
      <c r="E7" s="115"/>
      <c r="F7" s="115"/>
      <c r="G7" s="64" t="s">
        <v>180</v>
      </c>
      <c r="H7" s="64" t="s">
        <v>182</v>
      </c>
      <c r="I7" s="64" t="s">
        <v>178</v>
      </c>
      <c r="J7" s="115"/>
    </row>
    <row r="8" spans="1:14" ht="15" customHeight="1">
      <c r="A8" s="145">
        <v>1</v>
      </c>
      <c r="B8" s="146" t="str">
        <f>PROPER(M8)</f>
        <v>Edisson Camilo Molina </v>
      </c>
      <c r="C8" s="146" t="str">
        <f>PROPER(N8)</f>
        <v>Bogota</v>
      </c>
      <c r="D8" s="147">
        <v>24</v>
      </c>
      <c r="E8" s="148">
        <v>1122</v>
      </c>
      <c r="F8" s="148">
        <v>1231</v>
      </c>
      <c r="G8" s="148">
        <v>1056</v>
      </c>
      <c r="H8" s="148">
        <v>1064</v>
      </c>
      <c r="I8" s="149">
        <f aca="true" t="shared" si="0" ref="I8:I25">+E8+F8+G8+H8</f>
        <v>4473</v>
      </c>
      <c r="J8" s="150">
        <f aca="true" t="shared" si="1" ref="J8:J25">I8/D8</f>
        <v>186.375</v>
      </c>
      <c r="M8" s="127" t="s">
        <v>57</v>
      </c>
      <c r="N8" s="127" t="s">
        <v>2</v>
      </c>
    </row>
    <row r="9" spans="1:14" ht="15" customHeight="1">
      <c r="A9" s="123">
        <v>2</v>
      </c>
      <c r="B9" s="151" t="str">
        <f aca="true" t="shared" si="2" ref="B9:B49">PROPER(M9)</f>
        <v>Sebastian Charry Bermudez </v>
      </c>
      <c r="C9" s="151" t="str">
        <f aca="true" t="shared" si="3" ref="C9:C49">PROPER(N9)</f>
        <v>Valle</v>
      </c>
      <c r="D9" s="124">
        <v>24</v>
      </c>
      <c r="E9" s="152">
        <v>1231</v>
      </c>
      <c r="F9" s="152">
        <v>1003</v>
      </c>
      <c r="G9" s="152">
        <v>1106</v>
      </c>
      <c r="H9" s="152">
        <v>1093</v>
      </c>
      <c r="I9" s="125">
        <f t="shared" si="0"/>
        <v>4433</v>
      </c>
      <c r="J9" s="126">
        <f t="shared" si="1"/>
        <v>184.70833333333334</v>
      </c>
      <c r="M9" s="127" t="s">
        <v>58</v>
      </c>
      <c r="N9" s="127" t="s">
        <v>59</v>
      </c>
    </row>
    <row r="10" spans="1:14" ht="15" customHeight="1">
      <c r="A10" s="123">
        <v>3</v>
      </c>
      <c r="B10" s="151" t="str">
        <f t="shared" si="2"/>
        <v>Sebastian Donado Paez </v>
      </c>
      <c r="C10" s="151" t="str">
        <f t="shared" si="3"/>
        <v>Bogota</v>
      </c>
      <c r="D10" s="124">
        <v>24</v>
      </c>
      <c r="E10" s="152">
        <v>1042</v>
      </c>
      <c r="F10" s="152">
        <v>1101</v>
      </c>
      <c r="G10" s="152">
        <v>1163</v>
      </c>
      <c r="H10" s="152">
        <v>1110</v>
      </c>
      <c r="I10" s="125">
        <f t="shared" si="0"/>
        <v>4416</v>
      </c>
      <c r="J10" s="126">
        <f t="shared" si="1"/>
        <v>184</v>
      </c>
      <c r="M10" s="127" t="s">
        <v>60</v>
      </c>
      <c r="N10" s="127" t="s">
        <v>2</v>
      </c>
    </row>
    <row r="11" spans="1:14" ht="15" customHeight="1">
      <c r="A11" s="116">
        <v>4</v>
      </c>
      <c r="B11" s="127" t="str">
        <f t="shared" si="2"/>
        <v>Jose Guillermo Poveda </v>
      </c>
      <c r="C11" s="127" t="str">
        <f t="shared" si="3"/>
        <v>Bogota</v>
      </c>
      <c r="D11" s="44">
        <v>24</v>
      </c>
      <c r="E11" s="128">
        <v>1144</v>
      </c>
      <c r="F11" s="128">
        <v>1031</v>
      </c>
      <c r="G11" s="128">
        <v>1045</v>
      </c>
      <c r="H11" s="128">
        <v>1096</v>
      </c>
      <c r="I11" s="41">
        <f t="shared" si="0"/>
        <v>4316</v>
      </c>
      <c r="J11" s="69">
        <f t="shared" si="1"/>
        <v>179.83333333333334</v>
      </c>
      <c r="M11" s="127" t="s">
        <v>61</v>
      </c>
      <c r="N11" s="127" t="s">
        <v>2</v>
      </c>
    </row>
    <row r="12" spans="1:14" ht="15" customHeight="1">
      <c r="A12" s="116">
        <v>5</v>
      </c>
      <c r="B12" s="127" t="str">
        <f t="shared" si="2"/>
        <v>Juan David Alvarez </v>
      </c>
      <c r="C12" s="127" t="str">
        <f t="shared" si="3"/>
        <v>Santander</v>
      </c>
      <c r="D12" s="44">
        <v>24</v>
      </c>
      <c r="E12" s="128">
        <v>1116</v>
      </c>
      <c r="F12" s="128">
        <v>1066</v>
      </c>
      <c r="G12" s="128">
        <v>1106</v>
      </c>
      <c r="H12" s="128">
        <v>991</v>
      </c>
      <c r="I12" s="41">
        <f t="shared" si="0"/>
        <v>4279</v>
      </c>
      <c r="J12" s="69">
        <f t="shared" si="1"/>
        <v>178.29166666666666</v>
      </c>
      <c r="M12" s="127" t="s">
        <v>62</v>
      </c>
      <c r="N12" s="127" t="s">
        <v>17</v>
      </c>
    </row>
    <row r="13" spans="1:14" ht="15" customHeight="1">
      <c r="A13" s="116">
        <v>6</v>
      </c>
      <c r="B13" s="127" t="str">
        <f t="shared" si="2"/>
        <v>Carlos Felipe Saavedra </v>
      </c>
      <c r="C13" s="127" t="str">
        <f t="shared" si="3"/>
        <v>Bogota</v>
      </c>
      <c r="D13" s="44">
        <v>24</v>
      </c>
      <c r="E13" s="128">
        <v>1021</v>
      </c>
      <c r="F13" s="128">
        <v>1074</v>
      </c>
      <c r="G13" s="128">
        <v>1085</v>
      </c>
      <c r="H13" s="128">
        <v>1071</v>
      </c>
      <c r="I13" s="41">
        <f t="shared" si="0"/>
        <v>4251</v>
      </c>
      <c r="J13" s="69">
        <f t="shared" si="1"/>
        <v>177.125</v>
      </c>
      <c r="M13" s="127" t="s">
        <v>63</v>
      </c>
      <c r="N13" s="127" t="s">
        <v>2</v>
      </c>
    </row>
    <row r="14" spans="1:14" ht="15" customHeight="1">
      <c r="A14" s="116">
        <v>7</v>
      </c>
      <c r="B14" s="127" t="str">
        <f t="shared" si="2"/>
        <v>Pablo Velasco </v>
      </c>
      <c r="C14" s="127" t="str">
        <f t="shared" si="3"/>
        <v>Risaralda</v>
      </c>
      <c r="D14" s="44">
        <v>24</v>
      </c>
      <c r="E14" s="128">
        <v>1021</v>
      </c>
      <c r="F14" s="128">
        <v>965</v>
      </c>
      <c r="G14" s="128">
        <v>1021</v>
      </c>
      <c r="H14" s="128">
        <v>1072</v>
      </c>
      <c r="I14" s="41">
        <f t="shared" si="0"/>
        <v>4079</v>
      </c>
      <c r="J14" s="69">
        <f t="shared" si="1"/>
        <v>169.95833333333334</v>
      </c>
      <c r="M14" s="127" t="s">
        <v>64</v>
      </c>
      <c r="N14" s="127" t="s">
        <v>1</v>
      </c>
    </row>
    <row r="15" spans="1:14" ht="15" customHeight="1">
      <c r="A15" s="116">
        <v>8</v>
      </c>
      <c r="B15" s="127" t="str">
        <f t="shared" si="2"/>
        <v>Juan Sebastian Duque </v>
      </c>
      <c r="C15" s="127" t="str">
        <f t="shared" si="3"/>
        <v>Antioquia</v>
      </c>
      <c r="D15" s="44">
        <v>24</v>
      </c>
      <c r="E15" s="128">
        <v>1047</v>
      </c>
      <c r="F15" s="128">
        <v>951</v>
      </c>
      <c r="G15" s="128">
        <v>1030</v>
      </c>
      <c r="H15" s="128">
        <v>1048</v>
      </c>
      <c r="I15" s="41">
        <f t="shared" si="0"/>
        <v>4076</v>
      </c>
      <c r="J15" s="69">
        <f t="shared" si="1"/>
        <v>169.83333333333334</v>
      </c>
      <c r="M15" s="127" t="s">
        <v>65</v>
      </c>
      <c r="N15" s="127" t="s">
        <v>66</v>
      </c>
    </row>
    <row r="16" spans="1:14" ht="15" customHeight="1">
      <c r="A16" s="116">
        <v>9</v>
      </c>
      <c r="B16" s="127" t="str">
        <f t="shared" si="2"/>
        <v>Juan Sebastian Azuero </v>
      </c>
      <c r="C16" s="127" t="str">
        <f t="shared" si="3"/>
        <v>Santander</v>
      </c>
      <c r="D16" s="44">
        <v>24</v>
      </c>
      <c r="E16" s="128">
        <v>984</v>
      </c>
      <c r="F16" s="128">
        <v>953</v>
      </c>
      <c r="G16" s="128">
        <v>1120</v>
      </c>
      <c r="H16" s="128">
        <v>976</v>
      </c>
      <c r="I16" s="41">
        <f t="shared" si="0"/>
        <v>4033</v>
      </c>
      <c r="J16" s="69">
        <f t="shared" si="1"/>
        <v>168.04166666666666</v>
      </c>
      <c r="M16" s="127" t="s">
        <v>67</v>
      </c>
      <c r="N16" s="127" t="s">
        <v>17</v>
      </c>
    </row>
    <row r="17" spans="1:14" ht="15" customHeight="1">
      <c r="A17" s="116">
        <v>10</v>
      </c>
      <c r="B17" s="127" t="str">
        <f t="shared" si="2"/>
        <v>Cristian Alza Castiblanco </v>
      </c>
      <c r="C17" s="127" t="str">
        <f t="shared" si="3"/>
        <v>Bogota</v>
      </c>
      <c r="D17" s="44">
        <v>24</v>
      </c>
      <c r="E17" s="128">
        <v>1018</v>
      </c>
      <c r="F17" s="128">
        <v>948</v>
      </c>
      <c r="G17" s="128">
        <v>1058</v>
      </c>
      <c r="H17" s="128">
        <v>1006</v>
      </c>
      <c r="I17" s="41">
        <f t="shared" si="0"/>
        <v>4030</v>
      </c>
      <c r="J17" s="69">
        <f t="shared" si="1"/>
        <v>167.91666666666666</v>
      </c>
      <c r="M17" s="127" t="s">
        <v>68</v>
      </c>
      <c r="N17" s="127" t="s">
        <v>2</v>
      </c>
    </row>
    <row r="18" spans="1:14" ht="15" customHeight="1">
      <c r="A18" s="116">
        <v>11</v>
      </c>
      <c r="B18" s="127" t="str">
        <f t="shared" si="2"/>
        <v>Mauricio Martinez Ortiz </v>
      </c>
      <c r="C18" s="127" t="str">
        <f t="shared" si="3"/>
        <v>Valle</v>
      </c>
      <c r="D18" s="44">
        <v>24</v>
      </c>
      <c r="E18" s="128">
        <v>1078</v>
      </c>
      <c r="F18" s="128">
        <v>957</v>
      </c>
      <c r="G18" s="128">
        <v>1075</v>
      </c>
      <c r="H18" s="128">
        <v>894</v>
      </c>
      <c r="I18" s="41">
        <f t="shared" si="0"/>
        <v>4004</v>
      </c>
      <c r="J18" s="69">
        <f t="shared" si="1"/>
        <v>166.83333333333334</v>
      </c>
      <c r="M18" s="127" t="s">
        <v>69</v>
      </c>
      <c r="N18" s="127" t="s">
        <v>59</v>
      </c>
    </row>
    <row r="19" spans="1:14" ht="15" customHeight="1">
      <c r="A19" s="116">
        <v>12</v>
      </c>
      <c r="B19" s="127" t="str">
        <f t="shared" si="2"/>
        <v>Jorge Luis Tello Villamil</v>
      </c>
      <c r="C19" s="127" t="str">
        <f t="shared" si="3"/>
        <v>Valle</v>
      </c>
      <c r="D19" s="44">
        <v>24</v>
      </c>
      <c r="E19" s="128">
        <v>1016</v>
      </c>
      <c r="F19" s="128">
        <v>977</v>
      </c>
      <c r="G19" s="128">
        <v>1082</v>
      </c>
      <c r="H19" s="128">
        <v>923</v>
      </c>
      <c r="I19" s="41">
        <f t="shared" si="0"/>
        <v>3998</v>
      </c>
      <c r="J19" s="69">
        <f t="shared" si="1"/>
        <v>166.58333333333334</v>
      </c>
      <c r="M19" s="127" t="s">
        <v>70</v>
      </c>
      <c r="N19" s="127" t="s">
        <v>59</v>
      </c>
    </row>
    <row r="20" spans="1:14" ht="15" customHeight="1">
      <c r="A20" s="116">
        <v>13</v>
      </c>
      <c r="B20" s="127" t="str">
        <f t="shared" si="2"/>
        <v>Luis Alberto Mendoza V.</v>
      </c>
      <c r="C20" s="127" t="str">
        <f t="shared" si="3"/>
        <v>Bogota</v>
      </c>
      <c r="D20" s="44">
        <v>24</v>
      </c>
      <c r="E20" s="128">
        <v>1018</v>
      </c>
      <c r="F20" s="128">
        <v>1010</v>
      </c>
      <c r="G20" s="128">
        <v>984</v>
      </c>
      <c r="H20" s="128">
        <v>983</v>
      </c>
      <c r="I20" s="41">
        <f t="shared" si="0"/>
        <v>3995</v>
      </c>
      <c r="J20" s="69">
        <f t="shared" si="1"/>
        <v>166.45833333333334</v>
      </c>
      <c r="M20" s="127" t="s">
        <v>71</v>
      </c>
      <c r="N20" s="127" t="s">
        <v>2</v>
      </c>
    </row>
    <row r="21" spans="1:14" ht="15" customHeight="1">
      <c r="A21" s="116">
        <v>14</v>
      </c>
      <c r="B21" s="127" t="str">
        <f t="shared" si="2"/>
        <v>Nicolas Nariño Amaya </v>
      </c>
      <c r="C21" s="127" t="str">
        <f t="shared" si="3"/>
        <v>Bogota</v>
      </c>
      <c r="D21" s="44">
        <v>24</v>
      </c>
      <c r="E21" s="128">
        <v>1065</v>
      </c>
      <c r="F21" s="128">
        <v>914</v>
      </c>
      <c r="G21" s="128">
        <v>1015</v>
      </c>
      <c r="H21" s="128">
        <v>985</v>
      </c>
      <c r="I21" s="41">
        <f t="shared" si="0"/>
        <v>3979</v>
      </c>
      <c r="J21" s="69">
        <f t="shared" si="1"/>
        <v>165.79166666666666</v>
      </c>
      <c r="M21" s="127" t="s">
        <v>72</v>
      </c>
      <c r="N21" s="127" t="s">
        <v>2</v>
      </c>
    </row>
    <row r="22" spans="1:14" ht="15" customHeight="1">
      <c r="A22" s="116">
        <v>15</v>
      </c>
      <c r="B22" s="127" t="str">
        <f t="shared" si="2"/>
        <v>Nicolas Mejia Torres </v>
      </c>
      <c r="C22" s="127" t="str">
        <f t="shared" si="3"/>
        <v>Tolima</v>
      </c>
      <c r="D22" s="44">
        <v>24</v>
      </c>
      <c r="E22" s="128">
        <v>996</v>
      </c>
      <c r="F22" s="128">
        <v>993</v>
      </c>
      <c r="G22" s="128">
        <v>987</v>
      </c>
      <c r="H22" s="128">
        <v>997</v>
      </c>
      <c r="I22" s="41">
        <f t="shared" si="0"/>
        <v>3973</v>
      </c>
      <c r="J22" s="69">
        <f t="shared" si="1"/>
        <v>165.54166666666666</v>
      </c>
      <c r="M22" s="127" t="s">
        <v>73</v>
      </c>
      <c r="N22" s="127" t="s">
        <v>4</v>
      </c>
    </row>
    <row r="23" spans="1:14" ht="15" customHeight="1">
      <c r="A23" s="116">
        <v>16</v>
      </c>
      <c r="B23" s="127" t="str">
        <f t="shared" si="2"/>
        <v>Jorge Alejandro Bernal Castro</v>
      </c>
      <c r="C23" s="127" t="str">
        <f t="shared" si="3"/>
        <v>Bogota</v>
      </c>
      <c r="D23" s="44">
        <v>24</v>
      </c>
      <c r="E23" s="128">
        <v>1053</v>
      </c>
      <c r="F23" s="128">
        <v>956</v>
      </c>
      <c r="G23" s="128">
        <v>1010</v>
      </c>
      <c r="H23" s="128">
        <v>901</v>
      </c>
      <c r="I23" s="41">
        <f t="shared" si="0"/>
        <v>3920</v>
      </c>
      <c r="J23" s="69">
        <f t="shared" si="1"/>
        <v>163.33333333333334</v>
      </c>
      <c r="M23" s="127" t="s">
        <v>74</v>
      </c>
      <c r="N23" s="127" t="s">
        <v>2</v>
      </c>
    </row>
    <row r="24" spans="1:14" ht="15" customHeight="1">
      <c r="A24" s="116">
        <v>17</v>
      </c>
      <c r="B24" s="127" t="str">
        <f t="shared" si="2"/>
        <v>Edgar David Varcarcel </v>
      </c>
      <c r="C24" s="127" t="str">
        <f t="shared" si="3"/>
        <v>Valle</v>
      </c>
      <c r="D24" s="44">
        <v>24</v>
      </c>
      <c r="E24" s="128">
        <v>995</v>
      </c>
      <c r="F24" s="128">
        <v>937</v>
      </c>
      <c r="G24" s="128">
        <v>1023</v>
      </c>
      <c r="H24" s="128">
        <v>942</v>
      </c>
      <c r="I24" s="41">
        <f t="shared" si="0"/>
        <v>3897</v>
      </c>
      <c r="J24" s="69">
        <f t="shared" si="1"/>
        <v>162.375</v>
      </c>
      <c r="M24" s="127" t="s">
        <v>75</v>
      </c>
      <c r="N24" s="127" t="s">
        <v>59</v>
      </c>
    </row>
    <row r="25" spans="1:14" ht="15" customHeight="1">
      <c r="A25" s="116">
        <v>18</v>
      </c>
      <c r="B25" s="127" t="str">
        <f t="shared" si="2"/>
        <v>Daniel Pinilla R. </v>
      </c>
      <c r="C25" s="127" t="str">
        <f t="shared" si="3"/>
        <v>Bogota</v>
      </c>
      <c r="D25" s="44">
        <v>24</v>
      </c>
      <c r="E25" s="128">
        <v>978</v>
      </c>
      <c r="F25" s="128">
        <v>926</v>
      </c>
      <c r="G25" s="128">
        <v>1021</v>
      </c>
      <c r="H25" s="128">
        <v>959</v>
      </c>
      <c r="I25" s="41">
        <f t="shared" si="0"/>
        <v>3884</v>
      </c>
      <c r="J25" s="69">
        <f t="shared" si="1"/>
        <v>161.83333333333334</v>
      </c>
      <c r="M25" s="127" t="s">
        <v>76</v>
      </c>
      <c r="N25" s="127" t="s">
        <v>2</v>
      </c>
    </row>
    <row r="26" spans="1:14" ht="15" customHeight="1">
      <c r="A26" s="116">
        <v>19</v>
      </c>
      <c r="B26" s="127" t="str">
        <f t="shared" si="2"/>
        <v>Santiago Estrada </v>
      </c>
      <c r="C26" s="127" t="str">
        <f t="shared" si="3"/>
        <v>Risaralda</v>
      </c>
      <c r="D26" s="44">
        <v>24</v>
      </c>
      <c r="E26" s="128">
        <v>820</v>
      </c>
      <c r="F26" s="128">
        <v>885</v>
      </c>
      <c r="G26" s="128">
        <v>1090</v>
      </c>
      <c r="H26" s="128">
        <v>954</v>
      </c>
      <c r="I26" s="41">
        <f aca="true" t="shared" si="4" ref="I26:I49">+E26+F26+G26+H26</f>
        <v>3749</v>
      </c>
      <c r="J26" s="69">
        <f aca="true" t="shared" si="5" ref="J26:J49">I26/D26</f>
        <v>156.20833333333334</v>
      </c>
      <c r="M26" s="127" t="s">
        <v>77</v>
      </c>
      <c r="N26" s="127" t="s">
        <v>1</v>
      </c>
    </row>
    <row r="27" spans="1:14" ht="15" customHeight="1">
      <c r="A27" s="116">
        <v>20</v>
      </c>
      <c r="B27" s="127" t="str">
        <f t="shared" si="2"/>
        <v>Alejandro Caicedo Restrepo  </v>
      </c>
      <c r="C27" s="127" t="str">
        <f t="shared" si="3"/>
        <v>Valle</v>
      </c>
      <c r="D27" s="44">
        <v>24</v>
      </c>
      <c r="E27" s="128">
        <v>899</v>
      </c>
      <c r="F27" s="128">
        <v>935</v>
      </c>
      <c r="G27" s="128">
        <v>946</v>
      </c>
      <c r="H27" s="128">
        <v>921</v>
      </c>
      <c r="I27" s="41">
        <f t="shared" si="4"/>
        <v>3701</v>
      </c>
      <c r="J27" s="69">
        <f t="shared" si="5"/>
        <v>154.20833333333334</v>
      </c>
      <c r="M27" s="127" t="s">
        <v>78</v>
      </c>
      <c r="N27" s="127" t="s">
        <v>59</v>
      </c>
    </row>
    <row r="28" spans="1:14" ht="15" customHeight="1">
      <c r="A28" s="116">
        <v>21</v>
      </c>
      <c r="B28" s="127" t="str">
        <f t="shared" si="2"/>
        <v>Camilo Cortes  </v>
      </c>
      <c r="C28" s="127" t="str">
        <f t="shared" si="3"/>
        <v>Santander</v>
      </c>
      <c r="D28" s="44">
        <v>24</v>
      </c>
      <c r="E28" s="128">
        <v>899</v>
      </c>
      <c r="F28" s="128">
        <v>957</v>
      </c>
      <c r="G28" s="128">
        <v>941</v>
      </c>
      <c r="H28" s="128">
        <v>900</v>
      </c>
      <c r="I28" s="41">
        <f t="shared" si="4"/>
        <v>3697</v>
      </c>
      <c r="J28" s="69">
        <f t="shared" si="5"/>
        <v>154.04166666666666</v>
      </c>
      <c r="M28" s="127" t="s">
        <v>79</v>
      </c>
      <c r="N28" s="127" t="s">
        <v>17</v>
      </c>
    </row>
    <row r="29" spans="1:14" ht="15" customHeight="1">
      <c r="A29" s="116">
        <v>22</v>
      </c>
      <c r="B29" s="127" t="str">
        <f t="shared" si="2"/>
        <v>Juan Pablo Ayala Espinosa</v>
      </c>
      <c r="C29" s="127" t="str">
        <f t="shared" si="3"/>
        <v>Bogota</v>
      </c>
      <c r="D29" s="44">
        <v>24</v>
      </c>
      <c r="E29" s="128">
        <v>931</v>
      </c>
      <c r="F29" s="128">
        <v>999</v>
      </c>
      <c r="G29" s="128">
        <v>930</v>
      </c>
      <c r="H29" s="128">
        <v>830</v>
      </c>
      <c r="I29" s="41">
        <f t="shared" si="4"/>
        <v>3690</v>
      </c>
      <c r="J29" s="69">
        <f t="shared" si="5"/>
        <v>153.75</v>
      </c>
      <c r="M29" s="127" t="s">
        <v>80</v>
      </c>
      <c r="N29" s="127" t="s">
        <v>2</v>
      </c>
    </row>
    <row r="30" spans="1:14" ht="15" customHeight="1">
      <c r="A30" s="116">
        <v>23</v>
      </c>
      <c r="B30" s="127" t="str">
        <f t="shared" si="2"/>
        <v>Santiago Carmona </v>
      </c>
      <c r="C30" s="127" t="str">
        <f t="shared" si="3"/>
        <v>Quindio</v>
      </c>
      <c r="D30" s="44">
        <v>24</v>
      </c>
      <c r="E30" s="128">
        <v>967</v>
      </c>
      <c r="F30" s="128">
        <v>816</v>
      </c>
      <c r="G30" s="128">
        <v>973</v>
      </c>
      <c r="H30" s="128">
        <v>865</v>
      </c>
      <c r="I30" s="41">
        <f t="shared" si="4"/>
        <v>3621</v>
      </c>
      <c r="J30" s="69">
        <f t="shared" si="5"/>
        <v>150.875</v>
      </c>
      <c r="M30" s="127" t="s">
        <v>81</v>
      </c>
      <c r="N30" s="127" t="s">
        <v>6</v>
      </c>
    </row>
    <row r="31" spans="1:14" ht="15" customHeight="1">
      <c r="A31" s="116">
        <v>24</v>
      </c>
      <c r="B31" s="127" t="str">
        <f t="shared" si="2"/>
        <v>David Felipe Gomez R.</v>
      </c>
      <c r="C31" s="127" t="str">
        <f t="shared" si="3"/>
        <v>Bogota</v>
      </c>
      <c r="D31" s="44">
        <v>24</v>
      </c>
      <c r="E31" s="128">
        <v>774</v>
      </c>
      <c r="F31" s="128">
        <v>971</v>
      </c>
      <c r="G31" s="128">
        <v>961</v>
      </c>
      <c r="H31" s="128">
        <v>886</v>
      </c>
      <c r="I31" s="41">
        <f t="shared" si="4"/>
        <v>3592</v>
      </c>
      <c r="J31" s="69">
        <f t="shared" si="5"/>
        <v>149.66666666666666</v>
      </c>
      <c r="M31" s="127" t="s">
        <v>82</v>
      </c>
      <c r="N31" s="127" t="s">
        <v>2</v>
      </c>
    </row>
    <row r="32" spans="1:14" ht="15" customHeight="1" thickBot="1">
      <c r="A32" s="117">
        <v>25</v>
      </c>
      <c r="B32" s="129" t="str">
        <f t="shared" si="2"/>
        <v>Luis Alfredo Rojas Robles</v>
      </c>
      <c r="C32" s="129" t="str">
        <f t="shared" si="3"/>
        <v>Cundinamarca</v>
      </c>
      <c r="D32" s="84">
        <v>24</v>
      </c>
      <c r="E32" s="130">
        <v>920</v>
      </c>
      <c r="F32" s="130">
        <v>869</v>
      </c>
      <c r="G32" s="130">
        <v>909</v>
      </c>
      <c r="H32" s="130">
        <v>871</v>
      </c>
      <c r="I32" s="94">
        <f t="shared" si="4"/>
        <v>3569</v>
      </c>
      <c r="J32" s="85">
        <f t="shared" si="5"/>
        <v>148.70833333333334</v>
      </c>
      <c r="M32" s="127" t="s">
        <v>83</v>
      </c>
      <c r="N32" s="127" t="s">
        <v>19</v>
      </c>
    </row>
    <row r="33" spans="1:14" ht="15" customHeight="1" thickBot="1">
      <c r="A33" s="139"/>
      <c r="B33" s="140"/>
      <c r="C33" s="140"/>
      <c r="D33" s="141"/>
      <c r="E33" s="142"/>
      <c r="F33" s="142"/>
      <c r="G33" s="142"/>
      <c r="H33" s="142"/>
      <c r="I33" s="143"/>
      <c r="J33" s="144"/>
      <c r="M33" s="140"/>
      <c r="N33" s="140"/>
    </row>
    <row r="34" spans="1:10" ht="20.25">
      <c r="A34" s="46" t="s">
        <v>183</v>
      </c>
      <c r="B34" s="47"/>
      <c r="C34" s="47"/>
      <c r="D34" s="47"/>
      <c r="E34" s="47"/>
      <c r="F34" s="47"/>
      <c r="G34" s="47"/>
      <c r="H34" s="47"/>
      <c r="I34" s="47"/>
      <c r="J34" s="48"/>
    </row>
    <row r="35" spans="1:10" ht="20.25">
      <c r="A35" s="49" t="s">
        <v>154</v>
      </c>
      <c r="B35" s="50"/>
      <c r="C35" s="50"/>
      <c r="D35" s="50"/>
      <c r="E35" s="50"/>
      <c r="F35" s="50"/>
      <c r="G35" s="50"/>
      <c r="H35" s="50"/>
      <c r="I35" s="50"/>
      <c r="J35" s="51"/>
    </row>
    <row r="36" spans="1:10" ht="21" thickBot="1">
      <c r="A36" s="52" t="s">
        <v>184</v>
      </c>
      <c r="B36" s="45"/>
      <c r="C36" s="45"/>
      <c r="D36" s="45"/>
      <c r="E36" s="45"/>
      <c r="F36" s="45"/>
      <c r="G36" s="45"/>
      <c r="H36" s="45"/>
      <c r="I36" s="45"/>
      <c r="J36" s="53"/>
    </row>
    <row r="37" spans="1:10" ht="4.5" customHeight="1" thickBo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21" thickBot="1">
      <c r="A38" s="54" t="s">
        <v>186</v>
      </c>
      <c r="B38" s="55"/>
      <c r="C38" s="55"/>
      <c r="D38" s="55"/>
      <c r="E38" s="55"/>
      <c r="F38" s="55"/>
      <c r="G38" s="55"/>
      <c r="H38" s="55"/>
      <c r="I38" s="55"/>
      <c r="J38" s="56"/>
    </row>
    <row r="39" spans="1:10" ht="15" customHeight="1">
      <c r="A39" s="60" t="s">
        <v>157</v>
      </c>
      <c r="B39" s="35" t="s">
        <v>158</v>
      </c>
      <c r="C39" s="35" t="s">
        <v>22</v>
      </c>
      <c r="D39" s="35" t="s">
        <v>176</v>
      </c>
      <c r="E39" s="35" t="s">
        <v>177</v>
      </c>
      <c r="F39" s="35" t="s">
        <v>179</v>
      </c>
      <c r="G39" s="36" t="s">
        <v>179</v>
      </c>
      <c r="H39" s="36" t="s">
        <v>181</v>
      </c>
      <c r="I39" s="36" t="s">
        <v>52</v>
      </c>
      <c r="J39" s="35" t="s">
        <v>53</v>
      </c>
    </row>
    <row r="40" spans="1:10" ht="14.25" thickBot="1">
      <c r="A40" s="114"/>
      <c r="B40" s="115"/>
      <c r="C40" s="115"/>
      <c r="D40" s="115"/>
      <c r="E40" s="115"/>
      <c r="F40" s="115"/>
      <c r="G40" s="64" t="s">
        <v>180</v>
      </c>
      <c r="H40" s="64" t="s">
        <v>182</v>
      </c>
      <c r="I40" s="64" t="s">
        <v>178</v>
      </c>
      <c r="J40" s="115"/>
    </row>
    <row r="41" spans="1:14" ht="15" customHeight="1">
      <c r="A41" s="116">
        <v>26</v>
      </c>
      <c r="B41" s="127" t="str">
        <f t="shared" si="2"/>
        <v>Sebastian Gordillo </v>
      </c>
      <c r="C41" s="127" t="str">
        <f t="shared" si="3"/>
        <v>Nariño</v>
      </c>
      <c r="D41" s="44">
        <v>24</v>
      </c>
      <c r="E41" s="128">
        <v>951</v>
      </c>
      <c r="F41" s="128">
        <v>943</v>
      </c>
      <c r="G41" s="128">
        <v>829</v>
      </c>
      <c r="H41" s="128">
        <v>822</v>
      </c>
      <c r="I41" s="41">
        <f t="shared" si="4"/>
        <v>3545</v>
      </c>
      <c r="J41" s="69">
        <f t="shared" si="5"/>
        <v>147.70833333333334</v>
      </c>
      <c r="M41" s="127" t="s">
        <v>84</v>
      </c>
      <c r="N41" s="127" t="s">
        <v>85</v>
      </c>
    </row>
    <row r="42" spans="1:14" ht="15" customHeight="1">
      <c r="A42" s="116">
        <v>27</v>
      </c>
      <c r="B42" s="127" t="str">
        <f t="shared" si="2"/>
        <v>Lucas Ferrer Marulanda </v>
      </c>
      <c r="C42" s="127" t="str">
        <f t="shared" si="3"/>
        <v>Bogota</v>
      </c>
      <c r="D42" s="44">
        <v>24</v>
      </c>
      <c r="E42" s="128">
        <v>918</v>
      </c>
      <c r="F42" s="128">
        <v>820</v>
      </c>
      <c r="G42" s="128">
        <v>928</v>
      </c>
      <c r="H42" s="128">
        <v>877</v>
      </c>
      <c r="I42" s="41">
        <f t="shared" si="4"/>
        <v>3543</v>
      </c>
      <c r="J42" s="69">
        <f t="shared" si="5"/>
        <v>147.625</v>
      </c>
      <c r="M42" s="127" t="s">
        <v>86</v>
      </c>
      <c r="N42" s="127" t="s">
        <v>2</v>
      </c>
    </row>
    <row r="43" spans="1:14" ht="15" customHeight="1">
      <c r="A43" s="116">
        <v>28</v>
      </c>
      <c r="B43" s="127" t="str">
        <f t="shared" si="2"/>
        <v>Bernardo Andres Londoño </v>
      </c>
      <c r="C43" s="127" t="str">
        <f t="shared" si="3"/>
        <v>Tolima</v>
      </c>
      <c r="D43" s="44">
        <v>24</v>
      </c>
      <c r="E43" s="128">
        <v>829</v>
      </c>
      <c r="F43" s="128">
        <v>742</v>
      </c>
      <c r="G43" s="128">
        <v>992</v>
      </c>
      <c r="H43" s="128">
        <v>854</v>
      </c>
      <c r="I43" s="41">
        <f t="shared" si="4"/>
        <v>3417</v>
      </c>
      <c r="J43" s="69">
        <f t="shared" si="5"/>
        <v>142.375</v>
      </c>
      <c r="M43" s="127" t="s">
        <v>87</v>
      </c>
      <c r="N43" s="127" t="s">
        <v>4</v>
      </c>
    </row>
    <row r="44" spans="1:14" ht="15" customHeight="1">
      <c r="A44" s="116">
        <v>29</v>
      </c>
      <c r="B44" s="127" t="str">
        <f t="shared" si="2"/>
        <v>Diego Hernan Segura  </v>
      </c>
      <c r="C44" s="127" t="str">
        <f t="shared" si="3"/>
        <v>Bogota</v>
      </c>
      <c r="D44" s="44">
        <v>24</v>
      </c>
      <c r="E44" s="128">
        <v>960</v>
      </c>
      <c r="F44" s="128">
        <v>703</v>
      </c>
      <c r="G44" s="128">
        <v>845</v>
      </c>
      <c r="H44" s="128">
        <v>821</v>
      </c>
      <c r="I44" s="41">
        <f t="shared" si="4"/>
        <v>3329</v>
      </c>
      <c r="J44" s="69">
        <f t="shared" si="5"/>
        <v>138.70833333333334</v>
      </c>
      <c r="M44" s="127" t="s">
        <v>88</v>
      </c>
      <c r="N44" s="127" t="s">
        <v>2</v>
      </c>
    </row>
    <row r="45" spans="1:14" ht="15" customHeight="1">
      <c r="A45" s="116">
        <v>30</v>
      </c>
      <c r="B45" s="127" t="str">
        <f t="shared" si="2"/>
        <v>Juan Manuel Garzon </v>
      </c>
      <c r="C45" s="127" t="str">
        <f t="shared" si="3"/>
        <v>Bogota</v>
      </c>
      <c r="D45" s="44">
        <v>24</v>
      </c>
      <c r="E45" s="128">
        <v>900</v>
      </c>
      <c r="F45" s="128">
        <v>734</v>
      </c>
      <c r="G45" s="128">
        <v>861</v>
      </c>
      <c r="H45" s="128">
        <v>829</v>
      </c>
      <c r="I45" s="41">
        <f t="shared" si="4"/>
        <v>3324</v>
      </c>
      <c r="J45" s="69">
        <f t="shared" si="5"/>
        <v>138.5</v>
      </c>
      <c r="M45" s="127" t="s">
        <v>89</v>
      </c>
      <c r="N45" s="127" t="s">
        <v>2</v>
      </c>
    </row>
    <row r="46" spans="1:14" ht="15" customHeight="1">
      <c r="A46" s="116">
        <v>31</v>
      </c>
      <c r="B46" s="127" t="str">
        <f t="shared" si="2"/>
        <v>Juan Felipe Londoño </v>
      </c>
      <c r="C46" s="127" t="str">
        <f t="shared" si="3"/>
        <v>Tolima</v>
      </c>
      <c r="D46" s="44">
        <v>24</v>
      </c>
      <c r="E46" s="128">
        <v>859</v>
      </c>
      <c r="F46" s="128">
        <v>741</v>
      </c>
      <c r="G46" s="128">
        <v>866</v>
      </c>
      <c r="H46" s="128">
        <v>771</v>
      </c>
      <c r="I46" s="41">
        <f t="shared" si="4"/>
        <v>3237</v>
      </c>
      <c r="J46" s="69">
        <f t="shared" si="5"/>
        <v>134.875</v>
      </c>
      <c r="M46" s="127" t="s">
        <v>90</v>
      </c>
      <c r="N46" s="127" t="s">
        <v>4</v>
      </c>
    </row>
    <row r="47" spans="1:14" ht="15" customHeight="1">
      <c r="A47" s="116">
        <v>32</v>
      </c>
      <c r="B47" s="127" t="str">
        <f t="shared" si="2"/>
        <v>Juan Diego Mosquera </v>
      </c>
      <c r="C47" s="127" t="str">
        <f t="shared" si="3"/>
        <v>Quindio</v>
      </c>
      <c r="D47" s="44">
        <v>24</v>
      </c>
      <c r="E47" s="128">
        <v>806</v>
      </c>
      <c r="F47" s="128">
        <v>804</v>
      </c>
      <c r="G47" s="128">
        <v>800</v>
      </c>
      <c r="H47" s="128">
        <v>819</v>
      </c>
      <c r="I47" s="41">
        <f t="shared" si="4"/>
        <v>3229</v>
      </c>
      <c r="J47" s="69">
        <f t="shared" si="5"/>
        <v>134.54166666666666</v>
      </c>
      <c r="M47" s="127" t="s">
        <v>91</v>
      </c>
      <c r="N47" s="127" t="s">
        <v>6</v>
      </c>
    </row>
    <row r="48" spans="1:14" ht="15" customHeight="1">
      <c r="A48" s="116">
        <v>33</v>
      </c>
      <c r="B48" s="127" t="str">
        <f t="shared" si="2"/>
        <v>Juan Diego Lopez </v>
      </c>
      <c r="C48" s="127" t="str">
        <f t="shared" si="3"/>
        <v>Risaralda</v>
      </c>
      <c r="D48" s="44">
        <v>24</v>
      </c>
      <c r="E48" s="128">
        <v>918</v>
      </c>
      <c r="F48" s="128">
        <v>786</v>
      </c>
      <c r="G48" s="128">
        <v>779</v>
      </c>
      <c r="H48" s="128">
        <v>692</v>
      </c>
      <c r="I48" s="41">
        <f t="shared" si="4"/>
        <v>3175</v>
      </c>
      <c r="J48" s="69">
        <f t="shared" si="5"/>
        <v>132.29166666666666</v>
      </c>
      <c r="M48" s="127" t="s">
        <v>92</v>
      </c>
      <c r="N48" s="127" t="s">
        <v>1</v>
      </c>
    </row>
    <row r="49" spans="1:14" ht="15" customHeight="1" thickBot="1">
      <c r="A49" s="117">
        <v>34</v>
      </c>
      <c r="B49" s="129" t="str">
        <f t="shared" si="2"/>
        <v>Fernando Caicedo Restrepo </v>
      </c>
      <c r="C49" s="129" t="str">
        <f t="shared" si="3"/>
        <v>Valle</v>
      </c>
      <c r="D49" s="84">
        <v>24</v>
      </c>
      <c r="E49" s="130">
        <v>717</v>
      </c>
      <c r="F49" s="130">
        <v>769</v>
      </c>
      <c r="G49" s="130">
        <v>770</v>
      </c>
      <c r="H49" s="130">
        <v>713</v>
      </c>
      <c r="I49" s="94">
        <f t="shared" si="4"/>
        <v>2969</v>
      </c>
      <c r="J49" s="85">
        <f t="shared" si="5"/>
        <v>123.70833333333333</v>
      </c>
      <c r="M49" s="127" t="s">
        <v>93</v>
      </c>
      <c r="N49" s="127" t="s">
        <v>59</v>
      </c>
    </row>
  </sheetData>
  <sheetProtection/>
  <mergeCells count="22">
    <mergeCell ref="J6:J7"/>
    <mergeCell ref="J39:J40"/>
    <mergeCell ref="A34:J34"/>
    <mergeCell ref="A35:J35"/>
    <mergeCell ref="A36:J36"/>
    <mergeCell ref="A38:J38"/>
    <mergeCell ref="A39:A40"/>
    <mergeCell ref="B39:B40"/>
    <mergeCell ref="C39:C40"/>
    <mergeCell ref="D39:D40"/>
    <mergeCell ref="E39:E40"/>
    <mergeCell ref="F39:F40"/>
    <mergeCell ref="A1:J1"/>
    <mergeCell ref="A2:J2"/>
    <mergeCell ref="A3:J3"/>
    <mergeCell ref="A5:J5"/>
    <mergeCell ref="A6:A7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selection activeCell="AE6" sqref="AE6:AE39"/>
    </sheetView>
  </sheetViews>
  <sheetFormatPr defaultColWidth="11.421875" defaultRowHeight="12.75"/>
  <cols>
    <col min="1" max="1" width="3.421875" style="10" customWidth="1"/>
    <col min="2" max="2" width="32.7109375" style="1" bestFit="1" customWidth="1"/>
    <col min="3" max="3" width="15.8515625" style="1" bestFit="1" customWidth="1"/>
    <col min="4" max="9" width="4.00390625" style="2" bestFit="1" customWidth="1"/>
    <col min="10" max="10" width="7.57421875" style="21" bestFit="1" customWidth="1"/>
    <col min="11" max="16" width="4.00390625" style="2" bestFit="1" customWidth="1"/>
    <col min="17" max="17" width="7.140625" style="21" bestFit="1" customWidth="1"/>
    <col min="18" max="18" width="4.00390625" style="2" customWidth="1"/>
    <col min="19" max="23" width="4.00390625" style="2" bestFit="1" customWidth="1"/>
    <col min="24" max="24" width="7.140625" style="21" bestFit="1" customWidth="1"/>
    <col min="25" max="30" width="4.00390625" style="2" bestFit="1" customWidth="1"/>
    <col min="31" max="31" width="7.140625" style="21" bestFit="1" customWidth="1"/>
    <col min="32" max="32" width="6.28125" style="2" bestFit="1" customWidth="1"/>
    <col min="33" max="33" width="6.421875" style="27" bestFit="1" customWidth="1"/>
    <col min="34" max="16384" width="11.421875" style="1" customWidth="1"/>
  </cols>
  <sheetData>
    <row r="1" spans="2:33" ht="20.25">
      <c r="B1" s="34" t="s">
        <v>54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2:33" ht="20.25">
      <c r="B2" s="34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4" spans="2:33" ht="12.75">
      <c r="B4" s="7" t="s">
        <v>21</v>
      </c>
      <c r="C4" s="7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34</v>
      </c>
      <c r="L4" s="8" t="s">
        <v>35</v>
      </c>
      <c r="M4" s="8" t="s">
        <v>36</v>
      </c>
      <c r="N4" s="8" t="s">
        <v>37</v>
      </c>
      <c r="O4" s="8" t="s">
        <v>38</v>
      </c>
      <c r="P4" s="8" t="s">
        <v>39</v>
      </c>
      <c r="Q4" s="8" t="s">
        <v>29</v>
      </c>
      <c r="R4" s="8" t="s">
        <v>40</v>
      </c>
      <c r="S4" s="8" t="s">
        <v>41</v>
      </c>
      <c r="T4" s="8" t="s">
        <v>42</v>
      </c>
      <c r="U4" s="8" t="s">
        <v>43</v>
      </c>
      <c r="V4" s="8" t="s">
        <v>44</v>
      </c>
      <c r="W4" s="8" t="s">
        <v>45</v>
      </c>
      <c r="X4" s="8" t="s">
        <v>29</v>
      </c>
      <c r="Y4" s="8" t="s">
        <v>46</v>
      </c>
      <c r="Z4" s="8" t="s">
        <v>47</v>
      </c>
      <c r="AA4" s="8" t="s">
        <v>48</v>
      </c>
      <c r="AB4" s="8" t="s">
        <v>49</v>
      </c>
      <c r="AC4" s="8" t="s">
        <v>50</v>
      </c>
      <c r="AD4" s="8" t="s">
        <v>51</v>
      </c>
      <c r="AE4" s="8" t="s">
        <v>29</v>
      </c>
      <c r="AF4" s="8" t="s">
        <v>52</v>
      </c>
      <c r="AG4" s="22" t="s">
        <v>53</v>
      </c>
    </row>
    <row r="6" spans="1:33" ht="12.75">
      <c r="A6" s="10">
        <v>1</v>
      </c>
      <c r="B6" s="12" t="s">
        <v>57</v>
      </c>
      <c r="C6" s="12" t="s">
        <v>2</v>
      </c>
      <c r="D6" s="13">
        <v>172</v>
      </c>
      <c r="E6" s="13">
        <v>170</v>
      </c>
      <c r="F6" s="13">
        <v>191</v>
      </c>
      <c r="G6" s="13">
        <v>158</v>
      </c>
      <c r="H6" s="13">
        <v>234</v>
      </c>
      <c r="I6" s="13">
        <v>197</v>
      </c>
      <c r="J6" s="13">
        <v>1122</v>
      </c>
      <c r="K6" s="13">
        <v>251</v>
      </c>
      <c r="L6" s="13">
        <v>191</v>
      </c>
      <c r="M6" s="13">
        <v>207</v>
      </c>
      <c r="N6" s="13">
        <v>165</v>
      </c>
      <c r="O6" s="13">
        <v>186</v>
      </c>
      <c r="P6" s="13">
        <v>231</v>
      </c>
      <c r="Q6" s="13">
        <v>1231</v>
      </c>
      <c r="R6" s="13">
        <v>174</v>
      </c>
      <c r="S6" s="13">
        <v>180</v>
      </c>
      <c r="T6" s="13">
        <v>168</v>
      </c>
      <c r="U6" s="13">
        <v>182</v>
      </c>
      <c r="V6" s="13">
        <v>216</v>
      </c>
      <c r="W6" s="13">
        <v>136</v>
      </c>
      <c r="X6" s="13">
        <v>1056</v>
      </c>
      <c r="Y6" s="13">
        <v>203</v>
      </c>
      <c r="Z6" s="13">
        <v>179</v>
      </c>
      <c r="AA6" s="13">
        <v>191</v>
      </c>
      <c r="AB6" s="13">
        <v>148</v>
      </c>
      <c r="AC6" s="13">
        <v>177</v>
      </c>
      <c r="AD6" s="13">
        <v>166</v>
      </c>
      <c r="AE6" s="13">
        <v>1064</v>
      </c>
      <c r="AF6" s="13">
        <v>4473</v>
      </c>
      <c r="AG6" s="23">
        <v>186.375</v>
      </c>
    </row>
    <row r="7" spans="1:33" ht="12.75">
      <c r="A7" s="10">
        <v>2</v>
      </c>
      <c r="B7" s="15" t="s">
        <v>58</v>
      </c>
      <c r="C7" s="15" t="s">
        <v>59</v>
      </c>
      <c r="D7" s="16">
        <v>187</v>
      </c>
      <c r="E7" s="16">
        <v>181</v>
      </c>
      <c r="F7" s="16">
        <v>248</v>
      </c>
      <c r="G7" s="16">
        <v>194</v>
      </c>
      <c r="H7" s="16">
        <v>169</v>
      </c>
      <c r="I7" s="16">
        <v>252</v>
      </c>
      <c r="J7" s="16">
        <v>1231</v>
      </c>
      <c r="K7" s="16">
        <v>200</v>
      </c>
      <c r="L7" s="16">
        <v>156</v>
      </c>
      <c r="M7" s="16">
        <v>159</v>
      </c>
      <c r="N7" s="16">
        <v>206</v>
      </c>
      <c r="O7" s="16">
        <v>149</v>
      </c>
      <c r="P7" s="16">
        <v>133</v>
      </c>
      <c r="Q7" s="16">
        <v>1003</v>
      </c>
      <c r="R7" s="16">
        <v>175</v>
      </c>
      <c r="S7" s="16">
        <v>204</v>
      </c>
      <c r="T7" s="16">
        <v>160</v>
      </c>
      <c r="U7" s="16">
        <v>176</v>
      </c>
      <c r="V7" s="16">
        <v>172</v>
      </c>
      <c r="W7" s="16">
        <v>219</v>
      </c>
      <c r="X7" s="16">
        <v>1106</v>
      </c>
      <c r="Y7" s="16">
        <v>186</v>
      </c>
      <c r="Z7" s="16">
        <v>172</v>
      </c>
      <c r="AA7" s="16">
        <v>218</v>
      </c>
      <c r="AB7" s="16">
        <v>170</v>
      </c>
      <c r="AC7" s="16">
        <v>156</v>
      </c>
      <c r="AD7" s="16">
        <v>191</v>
      </c>
      <c r="AE7" s="16">
        <v>1093</v>
      </c>
      <c r="AF7" s="16">
        <v>4433</v>
      </c>
      <c r="AG7" s="24">
        <v>184.70833333333334</v>
      </c>
    </row>
    <row r="8" spans="1:33" ht="12.75">
      <c r="A8" s="10">
        <v>3</v>
      </c>
      <c r="B8" s="18" t="s">
        <v>60</v>
      </c>
      <c r="C8" s="18" t="s">
        <v>2</v>
      </c>
      <c r="D8" s="19">
        <v>136</v>
      </c>
      <c r="E8" s="19">
        <v>212</v>
      </c>
      <c r="F8" s="19">
        <v>186</v>
      </c>
      <c r="G8" s="19">
        <v>183</v>
      </c>
      <c r="H8" s="19">
        <v>152</v>
      </c>
      <c r="I8" s="19">
        <v>173</v>
      </c>
      <c r="J8" s="19">
        <v>1042</v>
      </c>
      <c r="K8" s="19">
        <v>188</v>
      </c>
      <c r="L8" s="19">
        <v>172</v>
      </c>
      <c r="M8" s="19">
        <v>188</v>
      </c>
      <c r="N8" s="19">
        <v>158</v>
      </c>
      <c r="O8" s="19">
        <v>160</v>
      </c>
      <c r="P8" s="19">
        <v>235</v>
      </c>
      <c r="Q8" s="19">
        <v>1101</v>
      </c>
      <c r="R8" s="19">
        <v>214</v>
      </c>
      <c r="S8" s="19">
        <v>186</v>
      </c>
      <c r="T8" s="19">
        <v>182</v>
      </c>
      <c r="U8" s="19">
        <v>187</v>
      </c>
      <c r="V8" s="19">
        <v>199</v>
      </c>
      <c r="W8" s="19">
        <v>195</v>
      </c>
      <c r="X8" s="19">
        <v>1163</v>
      </c>
      <c r="Y8" s="19">
        <v>183</v>
      </c>
      <c r="Z8" s="19">
        <v>165</v>
      </c>
      <c r="AA8" s="19">
        <v>168</v>
      </c>
      <c r="AB8" s="19">
        <v>190</v>
      </c>
      <c r="AC8" s="19">
        <v>188</v>
      </c>
      <c r="AD8" s="19">
        <v>216</v>
      </c>
      <c r="AE8" s="19">
        <v>1110</v>
      </c>
      <c r="AF8" s="19">
        <v>4416</v>
      </c>
      <c r="AG8" s="25">
        <v>184</v>
      </c>
    </row>
    <row r="9" spans="1:33" ht="12.75">
      <c r="A9" s="10">
        <v>4</v>
      </c>
      <c r="B9" s="4" t="s">
        <v>61</v>
      </c>
      <c r="C9" s="4" t="s">
        <v>2</v>
      </c>
      <c r="D9" s="5">
        <v>159</v>
      </c>
      <c r="E9" s="5">
        <v>236</v>
      </c>
      <c r="F9" s="5">
        <v>217</v>
      </c>
      <c r="G9" s="5">
        <v>196</v>
      </c>
      <c r="H9" s="5">
        <v>166</v>
      </c>
      <c r="I9" s="5">
        <v>170</v>
      </c>
      <c r="J9" s="11">
        <v>1144</v>
      </c>
      <c r="K9" s="5">
        <v>175</v>
      </c>
      <c r="L9" s="5">
        <v>212</v>
      </c>
      <c r="M9" s="5">
        <v>193</v>
      </c>
      <c r="N9" s="5">
        <v>158</v>
      </c>
      <c r="O9" s="5">
        <v>156</v>
      </c>
      <c r="P9" s="5">
        <v>137</v>
      </c>
      <c r="Q9" s="11">
        <v>1031</v>
      </c>
      <c r="R9" s="5">
        <v>202</v>
      </c>
      <c r="S9" s="5">
        <v>169</v>
      </c>
      <c r="T9" s="5">
        <v>157</v>
      </c>
      <c r="U9" s="5">
        <v>173</v>
      </c>
      <c r="V9" s="5">
        <v>170</v>
      </c>
      <c r="W9" s="5">
        <v>174</v>
      </c>
      <c r="X9" s="11">
        <v>1045</v>
      </c>
      <c r="Y9" s="5">
        <v>160</v>
      </c>
      <c r="Z9" s="5">
        <v>146</v>
      </c>
      <c r="AA9" s="5">
        <v>169</v>
      </c>
      <c r="AB9" s="5">
        <v>212</v>
      </c>
      <c r="AC9" s="5">
        <v>214</v>
      </c>
      <c r="AD9" s="5">
        <v>195</v>
      </c>
      <c r="AE9" s="11">
        <v>1096</v>
      </c>
      <c r="AF9" s="5">
        <v>4316</v>
      </c>
      <c r="AG9" s="26">
        <v>179.83333333333334</v>
      </c>
    </row>
    <row r="10" spans="1:33" ht="12.75">
      <c r="A10" s="10">
        <v>5</v>
      </c>
      <c r="B10" s="4" t="s">
        <v>62</v>
      </c>
      <c r="C10" s="4" t="s">
        <v>17</v>
      </c>
      <c r="D10" s="5">
        <v>199</v>
      </c>
      <c r="E10" s="5">
        <v>246</v>
      </c>
      <c r="F10" s="5">
        <v>163</v>
      </c>
      <c r="G10" s="5">
        <v>167</v>
      </c>
      <c r="H10" s="5">
        <v>174</v>
      </c>
      <c r="I10" s="5">
        <v>167</v>
      </c>
      <c r="J10" s="11">
        <v>1116</v>
      </c>
      <c r="K10" s="5">
        <v>160</v>
      </c>
      <c r="L10" s="5">
        <v>180</v>
      </c>
      <c r="M10" s="5">
        <v>172</v>
      </c>
      <c r="N10" s="5">
        <v>193</v>
      </c>
      <c r="O10" s="5">
        <v>188</v>
      </c>
      <c r="P10" s="5">
        <v>173</v>
      </c>
      <c r="Q10" s="11">
        <v>1066</v>
      </c>
      <c r="R10" s="5">
        <v>216</v>
      </c>
      <c r="S10" s="5">
        <v>159</v>
      </c>
      <c r="T10" s="5">
        <v>213</v>
      </c>
      <c r="U10" s="5">
        <v>190</v>
      </c>
      <c r="V10" s="5">
        <v>150</v>
      </c>
      <c r="W10" s="5">
        <v>178</v>
      </c>
      <c r="X10" s="11">
        <v>1106</v>
      </c>
      <c r="Y10" s="5">
        <v>170</v>
      </c>
      <c r="Z10" s="5">
        <v>180</v>
      </c>
      <c r="AA10" s="5">
        <v>142</v>
      </c>
      <c r="AB10" s="5">
        <v>137</v>
      </c>
      <c r="AC10" s="5">
        <v>204</v>
      </c>
      <c r="AD10" s="5">
        <v>158</v>
      </c>
      <c r="AE10" s="11">
        <v>991</v>
      </c>
      <c r="AF10" s="5">
        <v>4279</v>
      </c>
      <c r="AG10" s="26">
        <v>178.29166666666666</v>
      </c>
    </row>
    <row r="11" spans="1:33" ht="12.75">
      <c r="A11" s="10">
        <v>6</v>
      </c>
      <c r="B11" s="4" t="s">
        <v>63</v>
      </c>
      <c r="C11" s="4" t="s">
        <v>2</v>
      </c>
      <c r="D11" s="5">
        <v>170</v>
      </c>
      <c r="E11" s="5">
        <v>159</v>
      </c>
      <c r="F11" s="5">
        <v>158</v>
      </c>
      <c r="G11" s="5">
        <v>186</v>
      </c>
      <c r="H11" s="5">
        <v>165</v>
      </c>
      <c r="I11" s="5">
        <v>183</v>
      </c>
      <c r="J11" s="11">
        <v>1021</v>
      </c>
      <c r="K11" s="5">
        <v>157</v>
      </c>
      <c r="L11" s="5">
        <v>215</v>
      </c>
      <c r="M11" s="5">
        <v>130</v>
      </c>
      <c r="N11" s="5">
        <v>199</v>
      </c>
      <c r="O11" s="5">
        <v>201</v>
      </c>
      <c r="P11" s="5">
        <v>172</v>
      </c>
      <c r="Q11" s="11">
        <v>1074</v>
      </c>
      <c r="R11" s="5">
        <v>179</v>
      </c>
      <c r="S11" s="5">
        <v>169</v>
      </c>
      <c r="T11" s="5">
        <v>189</v>
      </c>
      <c r="U11" s="5">
        <v>179</v>
      </c>
      <c r="V11" s="5">
        <v>199</v>
      </c>
      <c r="W11" s="5">
        <v>170</v>
      </c>
      <c r="X11" s="11">
        <v>1085</v>
      </c>
      <c r="Y11" s="5">
        <v>231</v>
      </c>
      <c r="Z11" s="5">
        <v>190</v>
      </c>
      <c r="AA11" s="5">
        <v>165</v>
      </c>
      <c r="AB11" s="5">
        <v>165</v>
      </c>
      <c r="AC11" s="5">
        <v>194</v>
      </c>
      <c r="AD11" s="5">
        <v>126</v>
      </c>
      <c r="AE11" s="11">
        <v>1071</v>
      </c>
      <c r="AF11" s="5">
        <v>4251</v>
      </c>
      <c r="AG11" s="26">
        <v>177.125</v>
      </c>
    </row>
    <row r="12" spans="1:33" ht="12.75">
      <c r="A12" s="10">
        <v>7</v>
      </c>
      <c r="B12" s="4" t="s">
        <v>64</v>
      </c>
      <c r="C12" s="4" t="s">
        <v>1</v>
      </c>
      <c r="D12" s="5">
        <v>225</v>
      </c>
      <c r="E12" s="5">
        <v>178</v>
      </c>
      <c r="F12" s="5">
        <v>176</v>
      </c>
      <c r="G12" s="5">
        <v>156</v>
      </c>
      <c r="H12" s="5">
        <v>143</v>
      </c>
      <c r="I12" s="5">
        <v>143</v>
      </c>
      <c r="J12" s="11">
        <v>1021</v>
      </c>
      <c r="K12" s="5">
        <v>167</v>
      </c>
      <c r="L12" s="5">
        <v>174</v>
      </c>
      <c r="M12" s="5">
        <v>177</v>
      </c>
      <c r="N12" s="5">
        <v>181</v>
      </c>
      <c r="O12" s="5">
        <v>121</v>
      </c>
      <c r="P12" s="5">
        <v>145</v>
      </c>
      <c r="Q12" s="11">
        <v>965</v>
      </c>
      <c r="R12" s="5">
        <v>181</v>
      </c>
      <c r="S12" s="5">
        <v>157</v>
      </c>
      <c r="T12" s="5">
        <v>194</v>
      </c>
      <c r="U12" s="5">
        <v>147</v>
      </c>
      <c r="V12" s="5">
        <v>157</v>
      </c>
      <c r="W12" s="5">
        <v>185</v>
      </c>
      <c r="X12" s="11">
        <v>1021</v>
      </c>
      <c r="Y12" s="5">
        <v>167</v>
      </c>
      <c r="Z12" s="5">
        <v>168</v>
      </c>
      <c r="AA12" s="5">
        <v>176</v>
      </c>
      <c r="AB12" s="5">
        <v>173</v>
      </c>
      <c r="AC12" s="5">
        <v>164</v>
      </c>
      <c r="AD12" s="5">
        <v>224</v>
      </c>
      <c r="AE12" s="11">
        <v>1072</v>
      </c>
      <c r="AF12" s="5">
        <v>4079</v>
      </c>
      <c r="AG12" s="26">
        <v>169.95833333333334</v>
      </c>
    </row>
    <row r="13" spans="1:33" ht="12.75">
      <c r="A13" s="10">
        <v>8</v>
      </c>
      <c r="B13" s="4" t="s">
        <v>65</v>
      </c>
      <c r="C13" s="4" t="s">
        <v>66</v>
      </c>
      <c r="D13" s="5">
        <v>158</v>
      </c>
      <c r="E13" s="5">
        <v>190</v>
      </c>
      <c r="F13" s="5">
        <v>150</v>
      </c>
      <c r="G13" s="5">
        <v>182</v>
      </c>
      <c r="H13" s="5">
        <v>193</v>
      </c>
      <c r="I13" s="5">
        <v>174</v>
      </c>
      <c r="J13" s="11">
        <v>1047</v>
      </c>
      <c r="K13" s="5">
        <v>151</v>
      </c>
      <c r="L13" s="5">
        <v>139</v>
      </c>
      <c r="M13" s="5">
        <v>138</v>
      </c>
      <c r="N13" s="5">
        <v>186</v>
      </c>
      <c r="O13" s="5">
        <v>180</v>
      </c>
      <c r="P13" s="5">
        <v>157</v>
      </c>
      <c r="Q13" s="11">
        <v>951</v>
      </c>
      <c r="R13" s="5">
        <v>178</v>
      </c>
      <c r="S13" s="5">
        <v>149</v>
      </c>
      <c r="T13" s="5">
        <v>153</v>
      </c>
      <c r="U13" s="5">
        <v>203</v>
      </c>
      <c r="V13" s="5">
        <v>145</v>
      </c>
      <c r="W13" s="5">
        <v>202</v>
      </c>
      <c r="X13" s="11">
        <v>1030</v>
      </c>
      <c r="Y13" s="5">
        <v>171</v>
      </c>
      <c r="Z13" s="5">
        <v>212</v>
      </c>
      <c r="AA13" s="5">
        <v>143</v>
      </c>
      <c r="AB13" s="5">
        <v>181</v>
      </c>
      <c r="AC13" s="5">
        <v>161</v>
      </c>
      <c r="AD13" s="5">
        <v>180</v>
      </c>
      <c r="AE13" s="11">
        <v>1048</v>
      </c>
      <c r="AF13" s="5">
        <v>4076</v>
      </c>
      <c r="AG13" s="26">
        <v>169.83333333333334</v>
      </c>
    </row>
    <row r="14" spans="1:33" ht="12.75">
      <c r="A14" s="10">
        <v>9</v>
      </c>
      <c r="B14" s="4" t="s">
        <v>67</v>
      </c>
      <c r="C14" s="4" t="s">
        <v>17</v>
      </c>
      <c r="D14" s="5">
        <v>140</v>
      </c>
      <c r="E14" s="5">
        <v>175</v>
      </c>
      <c r="F14" s="5">
        <v>191</v>
      </c>
      <c r="G14" s="5">
        <v>157</v>
      </c>
      <c r="H14" s="5">
        <v>149</v>
      </c>
      <c r="I14" s="5">
        <v>172</v>
      </c>
      <c r="J14" s="11">
        <v>984</v>
      </c>
      <c r="K14" s="5">
        <v>165</v>
      </c>
      <c r="L14" s="5">
        <v>159</v>
      </c>
      <c r="M14" s="5">
        <v>179</v>
      </c>
      <c r="N14" s="5">
        <v>133</v>
      </c>
      <c r="O14" s="5">
        <v>170</v>
      </c>
      <c r="P14" s="5">
        <v>147</v>
      </c>
      <c r="Q14" s="11">
        <v>953</v>
      </c>
      <c r="R14" s="5">
        <v>216</v>
      </c>
      <c r="S14" s="5">
        <v>195</v>
      </c>
      <c r="T14" s="5">
        <v>168</v>
      </c>
      <c r="U14" s="5">
        <v>209</v>
      </c>
      <c r="V14" s="5">
        <v>138</v>
      </c>
      <c r="W14" s="5">
        <v>194</v>
      </c>
      <c r="X14" s="11">
        <v>1120</v>
      </c>
      <c r="Y14" s="5">
        <v>146</v>
      </c>
      <c r="Z14" s="5">
        <v>126</v>
      </c>
      <c r="AA14" s="5">
        <v>180</v>
      </c>
      <c r="AB14" s="5">
        <v>163</v>
      </c>
      <c r="AC14" s="5">
        <v>148</v>
      </c>
      <c r="AD14" s="5">
        <v>213</v>
      </c>
      <c r="AE14" s="11">
        <v>976</v>
      </c>
      <c r="AF14" s="5">
        <v>4033</v>
      </c>
      <c r="AG14" s="26">
        <v>168.04166666666666</v>
      </c>
    </row>
    <row r="15" spans="1:33" ht="12.75">
      <c r="A15" s="10">
        <v>10</v>
      </c>
      <c r="B15" s="4" t="s">
        <v>68</v>
      </c>
      <c r="C15" s="4" t="s">
        <v>2</v>
      </c>
      <c r="D15" s="5">
        <v>161</v>
      </c>
      <c r="E15" s="5">
        <v>190</v>
      </c>
      <c r="F15" s="5">
        <v>194</v>
      </c>
      <c r="G15" s="5">
        <v>149</v>
      </c>
      <c r="H15" s="5">
        <v>133</v>
      </c>
      <c r="I15" s="5">
        <v>191</v>
      </c>
      <c r="J15" s="11">
        <v>1018</v>
      </c>
      <c r="K15" s="5">
        <v>169</v>
      </c>
      <c r="L15" s="5">
        <v>168</v>
      </c>
      <c r="M15" s="5">
        <v>131</v>
      </c>
      <c r="N15" s="5">
        <v>181</v>
      </c>
      <c r="O15" s="5">
        <v>145</v>
      </c>
      <c r="P15" s="5">
        <v>154</v>
      </c>
      <c r="Q15" s="11">
        <v>948</v>
      </c>
      <c r="R15" s="5">
        <v>178</v>
      </c>
      <c r="S15" s="5">
        <v>182</v>
      </c>
      <c r="T15" s="5">
        <v>184</v>
      </c>
      <c r="U15" s="5">
        <v>148</v>
      </c>
      <c r="V15" s="5">
        <v>179</v>
      </c>
      <c r="W15" s="5">
        <v>187</v>
      </c>
      <c r="X15" s="11">
        <v>1058</v>
      </c>
      <c r="Y15" s="5">
        <v>179</v>
      </c>
      <c r="Z15" s="5">
        <v>144</v>
      </c>
      <c r="AA15" s="5">
        <v>164</v>
      </c>
      <c r="AB15" s="5">
        <v>171</v>
      </c>
      <c r="AC15" s="5">
        <v>170</v>
      </c>
      <c r="AD15" s="5">
        <v>178</v>
      </c>
      <c r="AE15" s="11">
        <v>1006</v>
      </c>
      <c r="AF15" s="5">
        <v>4030</v>
      </c>
      <c r="AG15" s="26">
        <v>167.91666666666666</v>
      </c>
    </row>
    <row r="16" spans="1:33" ht="12.75">
      <c r="A16" s="10">
        <v>11</v>
      </c>
      <c r="B16" s="4" t="s">
        <v>69</v>
      </c>
      <c r="C16" s="4" t="s">
        <v>59</v>
      </c>
      <c r="D16" s="5">
        <v>203</v>
      </c>
      <c r="E16" s="5">
        <v>155</v>
      </c>
      <c r="F16" s="5">
        <v>187</v>
      </c>
      <c r="G16" s="5">
        <v>183</v>
      </c>
      <c r="H16" s="5">
        <v>180</v>
      </c>
      <c r="I16" s="5">
        <v>170</v>
      </c>
      <c r="J16" s="11">
        <v>1078</v>
      </c>
      <c r="K16" s="5">
        <v>165</v>
      </c>
      <c r="L16" s="5">
        <v>146</v>
      </c>
      <c r="M16" s="5">
        <v>151</v>
      </c>
      <c r="N16" s="5">
        <v>183</v>
      </c>
      <c r="O16" s="5">
        <v>152</v>
      </c>
      <c r="P16" s="5">
        <v>160</v>
      </c>
      <c r="Q16" s="11">
        <v>957</v>
      </c>
      <c r="R16" s="5">
        <v>169</v>
      </c>
      <c r="S16" s="5">
        <v>188</v>
      </c>
      <c r="T16" s="5">
        <v>180</v>
      </c>
      <c r="U16" s="5">
        <v>179</v>
      </c>
      <c r="V16" s="5">
        <v>171</v>
      </c>
      <c r="W16" s="5">
        <v>188</v>
      </c>
      <c r="X16" s="11">
        <v>1075</v>
      </c>
      <c r="Y16" s="5">
        <v>147</v>
      </c>
      <c r="Z16" s="5">
        <v>123</v>
      </c>
      <c r="AA16" s="5">
        <v>163</v>
      </c>
      <c r="AB16" s="5">
        <v>173</v>
      </c>
      <c r="AC16" s="5">
        <v>171</v>
      </c>
      <c r="AD16" s="5">
        <v>117</v>
      </c>
      <c r="AE16" s="11">
        <v>894</v>
      </c>
      <c r="AF16" s="5">
        <v>4004</v>
      </c>
      <c r="AG16" s="26">
        <v>166.83333333333334</v>
      </c>
    </row>
    <row r="17" spans="1:33" ht="12.75">
      <c r="A17" s="10">
        <v>12</v>
      </c>
      <c r="B17" s="4" t="s">
        <v>70</v>
      </c>
      <c r="C17" s="4" t="s">
        <v>59</v>
      </c>
      <c r="D17" s="5">
        <v>172</v>
      </c>
      <c r="E17" s="5">
        <v>194</v>
      </c>
      <c r="F17" s="5">
        <v>182</v>
      </c>
      <c r="G17" s="5">
        <v>157</v>
      </c>
      <c r="H17" s="5">
        <v>175</v>
      </c>
      <c r="I17" s="5">
        <v>136</v>
      </c>
      <c r="J17" s="11">
        <v>1016</v>
      </c>
      <c r="K17" s="5">
        <v>169</v>
      </c>
      <c r="L17" s="5">
        <v>181</v>
      </c>
      <c r="M17" s="5">
        <v>152</v>
      </c>
      <c r="N17" s="5">
        <v>158</v>
      </c>
      <c r="O17" s="5">
        <v>143</v>
      </c>
      <c r="P17" s="5">
        <v>174</v>
      </c>
      <c r="Q17" s="11">
        <v>977</v>
      </c>
      <c r="R17" s="5">
        <v>174</v>
      </c>
      <c r="S17" s="5">
        <v>168</v>
      </c>
      <c r="T17" s="5">
        <v>203</v>
      </c>
      <c r="U17" s="5">
        <v>183</v>
      </c>
      <c r="V17" s="5">
        <v>185</v>
      </c>
      <c r="W17" s="5">
        <v>169</v>
      </c>
      <c r="X17" s="11">
        <v>1082</v>
      </c>
      <c r="Y17" s="5">
        <v>153</v>
      </c>
      <c r="Z17" s="5">
        <v>174</v>
      </c>
      <c r="AA17" s="5">
        <v>125</v>
      </c>
      <c r="AB17" s="5">
        <v>190</v>
      </c>
      <c r="AC17" s="5">
        <v>145</v>
      </c>
      <c r="AD17" s="5">
        <v>136</v>
      </c>
      <c r="AE17" s="11">
        <v>923</v>
      </c>
      <c r="AF17" s="5">
        <v>3998</v>
      </c>
      <c r="AG17" s="26">
        <v>166.58333333333334</v>
      </c>
    </row>
    <row r="18" spans="1:33" ht="12.75">
      <c r="A18" s="10">
        <v>13</v>
      </c>
      <c r="B18" s="4" t="s">
        <v>71</v>
      </c>
      <c r="C18" s="4" t="s">
        <v>2</v>
      </c>
      <c r="D18" s="5">
        <v>193</v>
      </c>
      <c r="E18" s="5">
        <v>209</v>
      </c>
      <c r="F18" s="5">
        <v>136</v>
      </c>
      <c r="G18" s="5">
        <v>135</v>
      </c>
      <c r="H18" s="5">
        <v>181</v>
      </c>
      <c r="I18" s="5">
        <v>164</v>
      </c>
      <c r="J18" s="11">
        <v>1018</v>
      </c>
      <c r="K18" s="5">
        <v>175</v>
      </c>
      <c r="L18" s="5">
        <v>170</v>
      </c>
      <c r="M18" s="5">
        <v>191</v>
      </c>
      <c r="N18" s="5">
        <v>162</v>
      </c>
      <c r="O18" s="5">
        <v>144</v>
      </c>
      <c r="P18" s="5">
        <v>168</v>
      </c>
      <c r="Q18" s="11">
        <v>1010</v>
      </c>
      <c r="R18" s="5">
        <v>163</v>
      </c>
      <c r="S18" s="5">
        <v>150</v>
      </c>
      <c r="T18" s="5">
        <v>169</v>
      </c>
      <c r="U18" s="5">
        <v>162</v>
      </c>
      <c r="V18" s="5">
        <v>162</v>
      </c>
      <c r="W18" s="5">
        <v>178</v>
      </c>
      <c r="X18" s="11">
        <v>984</v>
      </c>
      <c r="Y18" s="5">
        <v>157</v>
      </c>
      <c r="Z18" s="5">
        <v>133</v>
      </c>
      <c r="AA18" s="5">
        <v>204</v>
      </c>
      <c r="AB18" s="5">
        <v>159</v>
      </c>
      <c r="AC18" s="5">
        <v>172</v>
      </c>
      <c r="AD18" s="5">
        <v>158</v>
      </c>
      <c r="AE18" s="11">
        <v>983</v>
      </c>
      <c r="AF18" s="5">
        <v>3995</v>
      </c>
      <c r="AG18" s="26">
        <v>166.45833333333334</v>
      </c>
    </row>
    <row r="19" spans="1:33" ht="12.75">
      <c r="A19" s="10">
        <v>14</v>
      </c>
      <c r="B19" s="4" t="s">
        <v>72</v>
      </c>
      <c r="C19" s="4" t="s">
        <v>2</v>
      </c>
      <c r="D19" s="5">
        <v>243</v>
      </c>
      <c r="E19" s="5">
        <v>128</v>
      </c>
      <c r="F19" s="5">
        <v>167</v>
      </c>
      <c r="G19" s="5">
        <v>189</v>
      </c>
      <c r="H19" s="5">
        <v>168</v>
      </c>
      <c r="I19" s="5">
        <v>170</v>
      </c>
      <c r="J19" s="11">
        <v>1065</v>
      </c>
      <c r="K19" s="5">
        <v>134</v>
      </c>
      <c r="L19" s="5">
        <v>134</v>
      </c>
      <c r="M19" s="5">
        <v>175</v>
      </c>
      <c r="N19" s="5">
        <v>146</v>
      </c>
      <c r="O19" s="5">
        <v>147</v>
      </c>
      <c r="P19" s="5">
        <v>178</v>
      </c>
      <c r="Q19" s="11">
        <v>914</v>
      </c>
      <c r="R19" s="5">
        <v>148</v>
      </c>
      <c r="S19" s="5">
        <v>172</v>
      </c>
      <c r="T19" s="5">
        <v>152</v>
      </c>
      <c r="U19" s="5">
        <v>154</v>
      </c>
      <c r="V19" s="5">
        <v>192</v>
      </c>
      <c r="W19" s="5">
        <v>197</v>
      </c>
      <c r="X19" s="11">
        <v>1015</v>
      </c>
      <c r="Y19" s="5">
        <v>147</v>
      </c>
      <c r="Z19" s="5">
        <v>179</v>
      </c>
      <c r="AA19" s="5">
        <v>157</v>
      </c>
      <c r="AB19" s="5">
        <v>179</v>
      </c>
      <c r="AC19" s="5">
        <v>183</v>
      </c>
      <c r="AD19" s="5">
        <v>140</v>
      </c>
      <c r="AE19" s="11">
        <v>985</v>
      </c>
      <c r="AF19" s="5">
        <v>3979</v>
      </c>
      <c r="AG19" s="26">
        <v>165.79166666666666</v>
      </c>
    </row>
    <row r="20" spans="1:33" ht="12.75">
      <c r="A20" s="10">
        <v>15</v>
      </c>
      <c r="B20" s="4" t="s">
        <v>73</v>
      </c>
      <c r="C20" s="4" t="s">
        <v>4</v>
      </c>
      <c r="D20" s="5">
        <v>167</v>
      </c>
      <c r="E20" s="5">
        <v>133</v>
      </c>
      <c r="F20" s="5">
        <v>166</v>
      </c>
      <c r="G20" s="5">
        <v>179</v>
      </c>
      <c r="H20" s="5">
        <v>190</v>
      </c>
      <c r="I20" s="5">
        <v>161</v>
      </c>
      <c r="J20" s="11">
        <v>996</v>
      </c>
      <c r="K20" s="5">
        <v>157</v>
      </c>
      <c r="L20" s="5">
        <v>157</v>
      </c>
      <c r="M20" s="5">
        <v>183</v>
      </c>
      <c r="N20" s="5">
        <v>151</v>
      </c>
      <c r="O20" s="5">
        <v>168</v>
      </c>
      <c r="P20" s="5">
        <v>177</v>
      </c>
      <c r="Q20" s="11">
        <v>993</v>
      </c>
      <c r="R20" s="5">
        <v>169</v>
      </c>
      <c r="S20" s="5">
        <v>202</v>
      </c>
      <c r="T20" s="5">
        <v>141</v>
      </c>
      <c r="U20" s="5">
        <v>191</v>
      </c>
      <c r="V20" s="5">
        <v>142</v>
      </c>
      <c r="W20" s="5">
        <v>142</v>
      </c>
      <c r="X20" s="11">
        <v>987</v>
      </c>
      <c r="Y20" s="5">
        <v>179</v>
      </c>
      <c r="Z20" s="5">
        <v>132</v>
      </c>
      <c r="AA20" s="5">
        <v>204</v>
      </c>
      <c r="AB20" s="5">
        <v>168</v>
      </c>
      <c r="AC20" s="5">
        <v>142</v>
      </c>
      <c r="AD20" s="5">
        <v>172</v>
      </c>
      <c r="AE20" s="11">
        <v>997</v>
      </c>
      <c r="AF20" s="5">
        <v>3973</v>
      </c>
      <c r="AG20" s="26">
        <v>165.54166666666666</v>
      </c>
    </row>
    <row r="21" spans="1:33" ht="12.75">
      <c r="A21" s="10">
        <v>16</v>
      </c>
      <c r="B21" s="4" t="s">
        <v>74</v>
      </c>
      <c r="C21" s="4" t="s">
        <v>2</v>
      </c>
      <c r="D21" s="5">
        <v>184</v>
      </c>
      <c r="E21" s="5">
        <v>201</v>
      </c>
      <c r="F21" s="5">
        <v>164</v>
      </c>
      <c r="G21" s="5">
        <v>190</v>
      </c>
      <c r="H21" s="5">
        <v>144</v>
      </c>
      <c r="I21" s="5">
        <v>170</v>
      </c>
      <c r="J21" s="11">
        <v>1053</v>
      </c>
      <c r="K21" s="5">
        <v>144</v>
      </c>
      <c r="L21" s="5">
        <v>180</v>
      </c>
      <c r="M21" s="5">
        <v>147</v>
      </c>
      <c r="N21" s="5">
        <v>184</v>
      </c>
      <c r="O21" s="5">
        <v>136</v>
      </c>
      <c r="P21" s="5">
        <v>165</v>
      </c>
      <c r="Q21" s="11">
        <v>956</v>
      </c>
      <c r="R21" s="5">
        <v>167</v>
      </c>
      <c r="S21" s="5">
        <v>118</v>
      </c>
      <c r="T21" s="5">
        <v>179</v>
      </c>
      <c r="U21" s="5">
        <v>208</v>
      </c>
      <c r="V21" s="5">
        <v>179</v>
      </c>
      <c r="W21" s="5">
        <v>159</v>
      </c>
      <c r="X21" s="11">
        <v>1010</v>
      </c>
      <c r="Y21" s="5">
        <v>149</v>
      </c>
      <c r="Z21" s="5">
        <v>140</v>
      </c>
      <c r="AA21" s="5">
        <v>124</v>
      </c>
      <c r="AB21" s="5">
        <v>166</v>
      </c>
      <c r="AC21" s="5">
        <v>145</v>
      </c>
      <c r="AD21" s="5">
        <v>177</v>
      </c>
      <c r="AE21" s="11">
        <v>901</v>
      </c>
      <c r="AF21" s="5">
        <v>3920</v>
      </c>
      <c r="AG21" s="26">
        <v>163.33333333333334</v>
      </c>
    </row>
    <row r="22" spans="1:33" ht="12.75">
      <c r="A22" s="10">
        <v>17</v>
      </c>
      <c r="B22" s="4" t="s">
        <v>75</v>
      </c>
      <c r="C22" s="4" t="s">
        <v>59</v>
      </c>
      <c r="D22" s="5">
        <v>171</v>
      </c>
      <c r="E22" s="5">
        <v>151</v>
      </c>
      <c r="F22" s="5">
        <v>205</v>
      </c>
      <c r="G22" s="5">
        <v>165</v>
      </c>
      <c r="H22" s="5">
        <v>146</v>
      </c>
      <c r="I22" s="5">
        <v>157</v>
      </c>
      <c r="J22" s="11">
        <v>995</v>
      </c>
      <c r="K22" s="5">
        <v>163</v>
      </c>
      <c r="L22" s="5">
        <v>155</v>
      </c>
      <c r="M22" s="5">
        <v>162</v>
      </c>
      <c r="N22" s="5">
        <v>117</v>
      </c>
      <c r="O22" s="5">
        <v>172</v>
      </c>
      <c r="P22" s="5">
        <v>168</v>
      </c>
      <c r="Q22" s="11">
        <v>937</v>
      </c>
      <c r="R22" s="5">
        <v>136</v>
      </c>
      <c r="S22" s="5">
        <v>147</v>
      </c>
      <c r="T22" s="5">
        <v>183</v>
      </c>
      <c r="U22" s="5">
        <v>228</v>
      </c>
      <c r="V22" s="5">
        <v>158</v>
      </c>
      <c r="W22" s="5">
        <v>171</v>
      </c>
      <c r="X22" s="11">
        <v>1023</v>
      </c>
      <c r="Y22" s="5">
        <v>144</v>
      </c>
      <c r="Z22" s="5">
        <v>162</v>
      </c>
      <c r="AA22" s="5">
        <v>177</v>
      </c>
      <c r="AB22" s="5">
        <v>143</v>
      </c>
      <c r="AC22" s="5">
        <v>153</v>
      </c>
      <c r="AD22" s="5">
        <v>163</v>
      </c>
      <c r="AE22" s="11">
        <v>942</v>
      </c>
      <c r="AF22" s="5">
        <v>3897</v>
      </c>
      <c r="AG22" s="26">
        <v>162.375</v>
      </c>
    </row>
    <row r="23" spans="1:33" ht="12.75">
      <c r="A23" s="10">
        <v>18</v>
      </c>
      <c r="B23" s="4" t="s">
        <v>76</v>
      </c>
      <c r="C23" s="4" t="s">
        <v>2</v>
      </c>
      <c r="D23" s="5">
        <v>167</v>
      </c>
      <c r="E23" s="5">
        <v>163</v>
      </c>
      <c r="F23" s="5">
        <v>171</v>
      </c>
      <c r="G23" s="5">
        <v>167</v>
      </c>
      <c r="H23" s="5">
        <v>147</v>
      </c>
      <c r="I23" s="5">
        <v>163</v>
      </c>
      <c r="J23" s="11">
        <v>978</v>
      </c>
      <c r="K23" s="5">
        <v>176</v>
      </c>
      <c r="L23" s="5">
        <v>154</v>
      </c>
      <c r="M23" s="5">
        <v>157</v>
      </c>
      <c r="N23" s="5">
        <v>168</v>
      </c>
      <c r="O23" s="5">
        <v>141</v>
      </c>
      <c r="P23" s="5">
        <v>130</v>
      </c>
      <c r="Q23" s="11">
        <v>926</v>
      </c>
      <c r="R23" s="5">
        <v>181</v>
      </c>
      <c r="S23" s="5">
        <v>139</v>
      </c>
      <c r="T23" s="5">
        <v>185</v>
      </c>
      <c r="U23" s="5">
        <v>173</v>
      </c>
      <c r="V23" s="5">
        <v>153</v>
      </c>
      <c r="W23" s="5">
        <v>190</v>
      </c>
      <c r="X23" s="11">
        <v>1021</v>
      </c>
      <c r="Y23" s="5">
        <v>133</v>
      </c>
      <c r="Z23" s="5">
        <v>172</v>
      </c>
      <c r="AA23" s="5">
        <v>137</v>
      </c>
      <c r="AB23" s="5">
        <v>197</v>
      </c>
      <c r="AC23" s="5">
        <v>175</v>
      </c>
      <c r="AD23" s="5">
        <v>145</v>
      </c>
      <c r="AE23" s="11">
        <v>959</v>
      </c>
      <c r="AF23" s="5">
        <v>3884</v>
      </c>
      <c r="AG23" s="26">
        <v>161.83333333333334</v>
      </c>
    </row>
    <row r="24" spans="1:33" ht="12.75">
      <c r="A24" s="10">
        <v>19</v>
      </c>
      <c r="B24" s="4" t="s">
        <v>77</v>
      </c>
      <c r="C24" s="4" t="s">
        <v>1</v>
      </c>
      <c r="D24" s="5">
        <v>127</v>
      </c>
      <c r="E24" s="5">
        <v>143</v>
      </c>
      <c r="F24" s="5">
        <v>147</v>
      </c>
      <c r="G24" s="5">
        <v>133</v>
      </c>
      <c r="H24" s="5">
        <v>119</v>
      </c>
      <c r="I24" s="5">
        <v>151</v>
      </c>
      <c r="J24" s="11">
        <v>820</v>
      </c>
      <c r="K24" s="5">
        <v>171</v>
      </c>
      <c r="L24" s="5">
        <v>178</v>
      </c>
      <c r="M24" s="5">
        <v>164</v>
      </c>
      <c r="N24" s="5">
        <v>119</v>
      </c>
      <c r="O24" s="5">
        <v>120</v>
      </c>
      <c r="P24" s="5">
        <v>133</v>
      </c>
      <c r="Q24" s="11">
        <v>885</v>
      </c>
      <c r="R24" s="5">
        <v>167</v>
      </c>
      <c r="S24" s="5">
        <v>175</v>
      </c>
      <c r="T24" s="5">
        <v>200</v>
      </c>
      <c r="U24" s="5">
        <v>142</v>
      </c>
      <c r="V24" s="5">
        <v>222</v>
      </c>
      <c r="W24" s="5">
        <v>184</v>
      </c>
      <c r="X24" s="11">
        <v>1090</v>
      </c>
      <c r="Y24" s="5">
        <v>150</v>
      </c>
      <c r="Z24" s="5">
        <v>161</v>
      </c>
      <c r="AA24" s="5">
        <v>143</v>
      </c>
      <c r="AB24" s="5">
        <v>168</v>
      </c>
      <c r="AC24" s="5">
        <v>164</v>
      </c>
      <c r="AD24" s="5">
        <v>168</v>
      </c>
      <c r="AE24" s="11">
        <v>954</v>
      </c>
      <c r="AF24" s="5">
        <v>3749</v>
      </c>
      <c r="AG24" s="26">
        <v>156.20833333333334</v>
      </c>
    </row>
    <row r="25" spans="1:33" ht="12.75">
      <c r="A25" s="10">
        <v>20</v>
      </c>
      <c r="B25" s="4" t="s">
        <v>78</v>
      </c>
      <c r="C25" s="4" t="s">
        <v>59</v>
      </c>
      <c r="D25" s="5">
        <v>171</v>
      </c>
      <c r="E25" s="5">
        <v>129</v>
      </c>
      <c r="F25" s="5">
        <v>150</v>
      </c>
      <c r="G25" s="5">
        <v>148</v>
      </c>
      <c r="H25" s="5">
        <v>167</v>
      </c>
      <c r="I25" s="5">
        <v>134</v>
      </c>
      <c r="J25" s="11">
        <v>899</v>
      </c>
      <c r="K25" s="5">
        <v>145</v>
      </c>
      <c r="L25" s="5">
        <v>106</v>
      </c>
      <c r="M25" s="5">
        <v>215</v>
      </c>
      <c r="N25" s="5">
        <v>137</v>
      </c>
      <c r="O25" s="5">
        <v>188</v>
      </c>
      <c r="P25" s="5">
        <v>144</v>
      </c>
      <c r="Q25" s="11">
        <v>935</v>
      </c>
      <c r="R25" s="5">
        <v>125</v>
      </c>
      <c r="S25" s="5">
        <v>131</v>
      </c>
      <c r="T25" s="5">
        <v>178</v>
      </c>
      <c r="U25" s="5">
        <v>155</v>
      </c>
      <c r="V25" s="5">
        <v>153</v>
      </c>
      <c r="W25" s="5">
        <v>204</v>
      </c>
      <c r="X25" s="11">
        <v>946</v>
      </c>
      <c r="Y25" s="5">
        <v>157</v>
      </c>
      <c r="Z25" s="5">
        <v>158</v>
      </c>
      <c r="AA25" s="5">
        <v>164</v>
      </c>
      <c r="AB25" s="5">
        <v>154</v>
      </c>
      <c r="AC25" s="5">
        <v>146</v>
      </c>
      <c r="AD25" s="5">
        <v>142</v>
      </c>
      <c r="AE25" s="11">
        <v>921</v>
      </c>
      <c r="AF25" s="5">
        <v>3701</v>
      </c>
      <c r="AG25" s="26">
        <v>154.20833333333334</v>
      </c>
    </row>
    <row r="26" spans="1:33" ht="12.75">
      <c r="A26" s="10">
        <v>21</v>
      </c>
      <c r="B26" s="4" t="s">
        <v>79</v>
      </c>
      <c r="C26" s="4" t="s">
        <v>17</v>
      </c>
      <c r="D26" s="5">
        <v>141</v>
      </c>
      <c r="E26" s="5">
        <v>206</v>
      </c>
      <c r="F26" s="5">
        <v>139</v>
      </c>
      <c r="G26" s="5">
        <v>109</v>
      </c>
      <c r="H26" s="5">
        <v>139</v>
      </c>
      <c r="I26" s="5">
        <v>165</v>
      </c>
      <c r="J26" s="11">
        <v>899</v>
      </c>
      <c r="K26" s="5">
        <v>187</v>
      </c>
      <c r="L26" s="5">
        <v>157</v>
      </c>
      <c r="M26" s="5">
        <v>123</v>
      </c>
      <c r="N26" s="5">
        <v>167</v>
      </c>
      <c r="O26" s="5">
        <v>188</v>
      </c>
      <c r="P26" s="5">
        <v>135</v>
      </c>
      <c r="Q26" s="11">
        <v>957</v>
      </c>
      <c r="R26" s="5">
        <v>164</v>
      </c>
      <c r="S26" s="5">
        <v>148</v>
      </c>
      <c r="T26" s="5">
        <v>150</v>
      </c>
      <c r="U26" s="5">
        <v>138</v>
      </c>
      <c r="V26" s="5">
        <v>128</v>
      </c>
      <c r="W26" s="5">
        <v>213</v>
      </c>
      <c r="X26" s="11">
        <v>941</v>
      </c>
      <c r="Y26" s="5">
        <v>127</v>
      </c>
      <c r="Z26" s="5">
        <v>153</v>
      </c>
      <c r="AA26" s="5">
        <v>173</v>
      </c>
      <c r="AB26" s="5">
        <v>146</v>
      </c>
      <c r="AC26" s="5">
        <v>155</v>
      </c>
      <c r="AD26" s="5">
        <v>146</v>
      </c>
      <c r="AE26" s="11">
        <v>900</v>
      </c>
      <c r="AF26" s="5">
        <v>3697</v>
      </c>
      <c r="AG26" s="26">
        <v>154.04166666666666</v>
      </c>
    </row>
    <row r="27" spans="1:33" ht="12.75">
      <c r="A27" s="10">
        <v>22</v>
      </c>
      <c r="B27" s="4" t="s">
        <v>80</v>
      </c>
      <c r="C27" s="4" t="s">
        <v>2</v>
      </c>
      <c r="D27" s="5">
        <v>182</v>
      </c>
      <c r="E27" s="5">
        <v>157</v>
      </c>
      <c r="F27" s="5">
        <v>160</v>
      </c>
      <c r="G27" s="5">
        <v>141</v>
      </c>
      <c r="H27" s="5">
        <v>143</v>
      </c>
      <c r="I27" s="5">
        <v>148</v>
      </c>
      <c r="J27" s="11">
        <v>931</v>
      </c>
      <c r="K27" s="5">
        <v>172</v>
      </c>
      <c r="L27" s="5">
        <v>195</v>
      </c>
      <c r="M27" s="5">
        <v>136</v>
      </c>
      <c r="N27" s="5">
        <v>179</v>
      </c>
      <c r="O27" s="5">
        <v>165</v>
      </c>
      <c r="P27" s="5">
        <v>152</v>
      </c>
      <c r="Q27" s="11">
        <v>999</v>
      </c>
      <c r="R27" s="5">
        <v>170</v>
      </c>
      <c r="S27" s="5">
        <v>132</v>
      </c>
      <c r="T27" s="5">
        <v>185</v>
      </c>
      <c r="U27" s="5">
        <v>131</v>
      </c>
      <c r="V27" s="5">
        <v>163</v>
      </c>
      <c r="W27" s="5">
        <v>149</v>
      </c>
      <c r="X27" s="11">
        <v>930</v>
      </c>
      <c r="Y27" s="5">
        <v>138</v>
      </c>
      <c r="Z27" s="5">
        <v>132</v>
      </c>
      <c r="AA27" s="5">
        <v>148</v>
      </c>
      <c r="AB27" s="5">
        <v>142</v>
      </c>
      <c r="AC27" s="5">
        <v>141</v>
      </c>
      <c r="AD27" s="5">
        <v>129</v>
      </c>
      <c r="AE27" s="11">
        <v>830</v>
      </c>
      <c r="AF27" s="5">
        <v>3690</v>
      </c>
      <c r="AG27" s="26">
        <v>153.75</v>
      </c>
    </row>
    <row r="28" spans="1:33" ht="12.75">
      <c r="A28" s="10">
        <v>23</v>
      </c>
      <c r="B28" s="4" t="s">
        <v>81</v>
      </c>
      <c r="C28" s="4" t="s">
        <v>6</v>
      </c>
      <c r="D28" s="5">
        <v>166</v>
      </c>
      <c r="E28" s="5">
        <v>169</v>
      </c>
      <c r="F28" s="5">
        <v>158</v>
      </c>
      <c r="G28" s="5">
        <v>202</v>
      </c>
      <c r="H28" s="5">
        <v>155</v>
      </c>
      <c r="I28" s="5">
        <v>117</v>
      </c>
      <c r="J28" s="11">
        <v>967</v>
      </c>
      <c r="K28" s="5">
        <v>112</v>
      </c>
      <c r="L28" s="5">
        <v>116</v>
      </c>
      <c r="M28" s="5">
        <v>168</v>
      </c>
      <c r="N28" s="5">
        <v>155</v>
      </c>
      <c r="O28" s="5">
        <v>148</v>
      </c>
      <c r="P28" s="5">
        <v>117</v>
      </c>
      <c r="Q28" s="11">
        <v>816</v>
      </c>
      <c r="R28" s="5">
        <v>168</v>
      </c>
      <c r="S28" s="5">
        <v>175</v>
      </c>
      <c r="T28" s="5">
        <v>172</v>
      </c>
      <c r="U28" s="5">
        <v>134</v>
      </c>
      <c r="V28" s="5">
        <v>166</v>
      </c>
      <c r="W28" s="5">
        <v>158</v>
      </c>
      <c r="X28" s="11">
        <v>973</v>
      </c>
      <c r="Y28" s="5">
        <v>139</v>
      </c>
      <c r="Z28" s="5">
        <v>140</v>
      </c>
      <c r="AA28" s="5">
        <v>168</v>
      </c>
      <c r="AB28" s="5">
        <v>151</v>
      </c>
      <c r="AC28" s="5">
        <v>149</v>
      </c>
      <c r="AD28" s="5">
        <v>118</v>
      </c>
      <c r="AE28" s="11">
        <v>865</v>
      </c>
      <c r="AF28" s="5">
        <v>3621</v>
      </c>
      <c r="AG28" s="26">
        <v>150.875</v>
      </c>
    </row>
    <row r="29" spans="1:33" ht="12.75">
      <c r="A29" s="10">
        <v>24</v>
      </c>
      <c r="B29" s="4" t="s">
        <v>82</v>
      </c>
      <c r="C29" s="4" t="s">
        <v>2</v>
      </c>
      <c r="D29" s="5">
        <v>117</v>
      </c>
      <c r="E29" s="5">
        <v>114</v>
      </c>
      <c r="F29" s="5">
        <v>138</v>
      </c>
      <c r="G29" s="5">
        <v>132</v>
      </c>
      <c r="H29" s="5">
        <v>116</v>
      </c>
      <c r="I29" s="5">
        <v>157</v>
      </c>
      <c r="J29" s="11">
        <v>774</v>
      </c>
      <c r="K29" s="5">
        <v>175</v>
      </c>
      <c r="L29" s="5">
        <v>116</v>
      </c>
      <c r="M29" s="5">
        <v>154</v>
      </c>
      <c r="N29" s="5">
        <v>139</v>
      </c>
      <c r="O29" s="5">
        <v>198</v>
      </c>
      <c r="P29" s="5">
        <v>189</v>
      </c>
      <c r="Q29" s="11">
        <v>971</v>
      </c>
      <c r="R29" s="5">
        <v>167</v>
      </c>
      <c r="S29" s="5">
        <v>146</v>
      </c>
      <c r="T29" s="5">
        <v>139</v>
      </c>
      <c r="U29" s="5">
        <v>174</v>
      </c>
      <c r="V29" s="5">
        <v>181</v>
      </c>
      <c r="W29" s="5">
        <v>154</v>
      </c>
      <c r="X29" s="11">
        <v>961</v>
      </c>
      <c r="Y29" s="5">
        <v>132</v>
      </c>
      <c r="Z29" s="5">
        <v>159</v>
      </c>
      <c r="AA29" s="5">
        <v>137</v>
      </c>
      <c r="AB29" s="5">
        <v>180</v>
      </c>
      <c r="AC29" s="5">
        <v>143</v>
      </c>
      <c r="AD29" s="5">
        <v>135</v>
      </c>
      <c r="AE29" s="11">
        <v>886</v>
      </c>
      <c r="AF29" s="5">
        <v>3592</v>
      </c>
      <c r="AG29" s="26">
        <v>149.66666666666666</v>
      </c>
    </row>
    <row r="30" spans="1:33" ht="12.75">
      <c r="A30" s="10">
        <v>25</v>
      </c>
      <c r="B30" s="4" t="s">
        <v>83</v>
      </c>
      <c r="C30" s="4" t="s">
        <v>19</v>
      </c>
      <c r="D30" s="5">
        <v>114</v>
      </c>
      <c r="E30" s="5">
        <v>172</v>
      </c>
      <c r="F30" s="5">
        <v>200</v>
      </c>
      <c r="G30" s="5">
        <v>116</v>
      </c>
      <c r="H30" s="5">
        <v>143</v>
      </c>
      <c r="I30" s="5">
        <v>175</v>
      </c>
      <c r="J30" s="11">
        <v>920</v>
      </c>
      <c r="K30" s="5">
        <v>130</v>
      </c>
      <c r="L30" s="5">
        <v>151</v>
      </c>
      <c r="M30" s="5">
        <v>139</v>
      </c>
      <c r="N30" s="5">
        <v>125</v>
      </c>
      <c r="O30" s="5">
        <v>167</v>
      </c>
      <c r="P30" s="5">
        <v>157</v>
      </c>
      <c r="Q30" s="11">
        <v>869</v>
      </c>
      <c r="R30" s="5">
        <v>158</v>
      </c>
      <c r="S30" s="5">
        <v>183</v>
      </c>
      <c r="T30" s="5">
        <v>140</v>
      </c>
      <c r="U30" s="5">
        <v>135</v>
      </c>
      <c r="V30" s="5">
        <v>165</v>
      </c>
      <c r="W30" s="5">
        <v>128</v>
      </c>
      <c r="X30" s="11">
        <v>909</v>
      </c>
      <c r="Y30" s="5">
        <v>122</v>
      </c>
      <c r="Z30" s="5">
        <v>108</v>
      </c>
      <c r="AA30" s="5">
        <v>146</v>
      </c>
      <c r="AB30" s="5">
        <v>178</v>
      </c>
      <c r="AC30" s="5">
        <v>145</v>
      </c>
      <c r="AD30" s="5">
        <v>172</v>
      </c>
      <c r="AE30" s="11">
        <v>871</v>
      </c>
      <c r="AF30" s="5">
        <v>3569</v>
      </c>
      <c r="AG30" s="26">
        <v>148.70833333333334</v>
      </c>
    </row>
    <row r="31" spans="1:33" ht="12.75">
      <c r="A31" s="10">
        <v>26</v>
      </c>
      <c r="B31" s="4" t="s">
        <v>84</v>
      </c>
      <c r="C31" s="4" t="s">
        <v>85</v>
      </c>
      <c r="D31" s="5">
        <v>141</v>
      </c>
      <c r="E31" s="5">
        <v>149</v>
      </c>
      <c r="F31" s="5">
        <v>128</v>
      </c>
      <c r="G31" s="5">
        <v>162</v>
      </c>
      <c r="H31" s="5">
        <v>176</v>
      </c>
      <c r="I31" s="5">
        <v>195</v>
      </c>
      <c r="J31" s="11">
        <v>951</v>
      </c>
      <c r="K31" s="5">
        <v>136</v>
      </c>
      <c r="L31" s="5">
        <v>155</v>
      </c>
      <c r="M31" s="5">
        <v>115</v>
      </c>
      <c r="N31" s="5">
        <v>165</v>
      </c>
      <c r="O31" s="5">
        <v>211</v>
      </c>
      <c r="P31" s="5">
        <v>161</v>
      </c>
      <c r="Q31" s="11">
        <v>943</v>
      </c>
      <c r="R31" s="5">
        <v>114</v>
      </c>
      <c r="S31" s="5">
        <v>152</v>
      </c>
      <c r="T31" s="5">
        <v>110</v>
      </c>
      <c r="U31" s="5">
        <v>130</v>
      </c>
      <c r="V31" s="5">
        <v>160</v>
      </c>
      <c r="W31" s="5">
        <v>163</v>
      </c>
      <c r="X31" s="11">
        <v>829</v>
      </c>
      <c r="Y31" s="5">
        <v>126</v>
      </c>
      <c r="Z31" s="5">
        <v>129</v>
      </c>
      <c r="AA31" s="5">
        <v>143</v>
      </c>
      <c r="AB31" s="5">
        <v>152</v>
      </c>
      <c r="AC31" s="5">
        <v>152</v>
      </c>
      <c r="AD31" s="5">
        <v>120</v>
      </c>
      <c r="AE31" s="11">
        <v>822</v>
      </c>
      <c r="AF31" s="5">
        <v>3545</v>
      </c>
      <c r="AG31" s="26">
        <v>147.70833333333334</v>
      </c>
    </row>
    <row r="32" spans="1:33" ht="12.75">
      <c r="A32" s="10">
        <v>27</v>
      </c>
      <c r="B32" s="4" t="s">
        <v>86</v>
      </c>
      <c r="C32" s="4" t="s">
        <v>2</v>
      </c>
      <c r="D32" s="5">
        <v>154</v>
      </c>
      <c r="E32" s="5">
        <v>179</v>
      </c>
      <c r="F32" s="5">
        <v>131</v>
      </c>
      <c r="G32" s="5">
        <v>161</v>
      </c>
      <c r="H32" s="5">
        <v>155</v>
      </c>
      <c r="I32" s="5">
        <v>138</v>
      </c>
      <c r="J32" s="11">
        <v>918</v>
      </c>
      <c r="K32" s="5">
        <v>147</v>
      </c>
      <c r="L32" s="5">
        <v>137</v>
      </c>
      <c r="M32" s="5">
        <v>108</v>
      </c>
      <c r="N32" s="5">
        <v>125</v>
      </c>
      <c r="O32" s="5">
        <v>164</v>
      </c>
      <c r="P32" s="5">
        <v>139</v>
      </c>
      <c r="Q32" s="11">
        <v>820</v>
      </c>
      <c r="R32" s="5">
        <v>151</v>
      </c>
      <c r="S32" s="5">
        <v>176</v>
      </c>
      <c r="T32" s="5">
        <v>147</v>
      </c>
      <c r="U32" s="5">
        <v>143</v>
      </c>
      <c r="V32" s="5">
        <v>153</v>
      </c>
      <c r="W32" s="5">
        <v>158</v>
      </c>
      <c r="X32" s="11">
        <v>928</v>
      </c>
      <c r="Y32" s="5">
        <v>141</v>
      </c>
      <c r="Z32" s="5">
        <v>140</v>
      </c>
      <c r="AA32" s="5">
        <v>100</v>
      </c>
      <c r="AB32" s="5">
        <v>158</v>
      </c>
      <c r="AC32" s="5">
        <v>163</v>
      </c>
      <c r="AD32" s="5">
        <v>175</v>
      </c>
      <c r="AE32" s="11">
        <v>877</v>
      </c>
      <c r="AF32" s="5">
        <v>3543</v>
      </c>
      <c r="AG32" s="26">
        <v>147.625</v>
      </c>
    </row>
    <row r="33" spans="1:33" ht="12.75">
      <c r="A33" s="10">
        <v>28</v>
      </c>
      <c r="B33" s="4" t="s">
        <v>87</v>
      </c>
      <c r="C33" s="4" t="s">
        <v>4</v>
      </c>
      <c r="D33" s="5">
        <v>137</v>
      </c>
      <c r="E33" s="5">
        <v>118</v>
      </c>
      <c r="F33" s="5">
        <v>150</v>
      </c>
      <c r="G33" s="5">
        <v>161</v>
      </c>
      <c r="H33" s="5">
        <v>128</v>
      </c>
      <c r="I33" s="5">
        <v>135</v>
      </c>
      <c r="J33" s="11">
        <v>829</v>
      </c>
      <c r="K33" s="5">
        <v>123</v>
      </c>
      <c r="L33" s="5">
        <v>135</v>
      </c>
      <c r="M33" s="5">
        <v>114</v>
      </c>
      <c r="N33" s="5">
        <v>121</v>
      </c>
      <c r="O33" s="5">
        <v>149</v>
      </c>
      <c r="P33" s="5">
        <v>100</v>
      </c>
      <c r="Q33" s="11">
        <v>742</v>
      </c>
      <c r="R33" s="5">
        <v>164</v>
      </c>
      <c r="S33" s="5">
        <v>170</v>
      </c>
      <c r="T33" s="5">
        <v>197</v>
      </c>
      <c r="U33" s="5">
        <v>154</v>
      </c>
      <c r="V33" s="5">
        <v>166</v>
      </c>
      <c r="W33" s="5">
        <v>141</v>
      </c>
      <c r="X33" s="11">
        <v>992</v>
      </c>
      <c r="Y33" s="5">
        <v>143</v>
      </c>
      <c r="Z33" s="5">
        <v>146</v>
      </c>
      <c r="AA33" s="5">
        <v>140</v>
      </c>
      <c r="AB33" s="5">
        <v>157</v>
      </c>
      <c r="AC33" s="5">
        <v>120</v>
      </c>
      <c r="AD33" s="5">
        <v>148</v>
      </c>
      <c r="AE33" s="11">
        <v>854</v>
      </c>
      <c r="AF33" s="5">
        <v>3417</v>
      </c>
      <c r="AG33" s="26">
        <v>142.375</v>
      </c>
    </row>
    <row r="34" spans="1:33" ht="12.75">
      <c r="A34" s="10">
        <v>29</v>
      </c>
      <c r="B34" s="4" t="s">
        <v>88</v>
      </c>
      <c r="C34" s="4" t="s">
        <v>2</v>
      </c>
      <c r="D34" s="5">
        <v>140</v>
      </c>
      <c r="E34" s="5">
        <v>133</v>
      </c>
      <c r="F34" s="5">
        <v>182</v>
      </c>
      <c r="G34" s="5">
        <v>169</v>
      </c>
      <c r="H34" s="5">
        <v>160</v>
      </c>
      <c r="I34" s="5">
        <v>176</v>
      </c>
      <c r="J34" s="11">
        <v>960</v>
      </c>
      <c r="K34" s="5">
        <v>114</v>
      </c>
      <c r="L34" s="5">
        <v>124</v>
      </c>
      <c r="M34" s="5">
        <v>139</v>
      </c>
      <c r="N34" s="5">
        <v>107</v>
      </c>
      <c r="O34" s="5">
        <v>122</v>
      </c>
      <c r="P34" s="5">
        <v>97</v>
      </c>
      <c r="Q34" s="11">
        <v>703</v>
      </c>
      <c r="R34" s="5">
        <v>142</v>
      </c>
      <c r="S34" s="5">
        <v>146</v>
      </c>
      <c r="T34" s="5">
        <v>137</v>
      </c>
      <c r="U34" s="5">
        <v>133</v>
      </c>
      <c r="V34" s="5">
        <v>128</v>
      </c>
      <c r="W34" s="5">
        <v>159</v>
      </c>
      <c r="X34" s="11">
        <v>845</v>
      </c>
      <c r="Y34" s="5">
        <v>171</v>
      </c>
      <c r="Z34" s="5">
        <v>108</v>
      </c>
      <c r="AA34" s="5">
        <v>121</v>
      </c>
      <c r="AB34" s="5">
        <v>187</v>
      </c>
      <c r="AC34" s="5">
        <v>106</v>
      </c>
      <c r="AD34" s="5">
        <v>128</v>
      </c>
      <c r="AE34" s="11">
        <v>821</v>
      </c>
      <c r="AF34" s="5">
        <v>3329</v>
      </c>
      <c r="AG34" s="26">
        <v>138.70833333333334</v>
      </c>
    </row>
    <row r="35" spans="1:33" ht="12.75">
      <c r="A35" s="10">
        <v>30</v>
      </c>
      <c r="B35" s="4" t="s">
        <v>89</v>
      </c>
      <c r="C35" s="4" t="s">
        <v>2</v>
      </c>
      <c r="D35" s="5">
        <v>161</v>
      </c>
      <c r="E35" s="5">
        <v>139</v>
      </c>
      <c r="F35" s="5">
        <v>155</v>
      </c>
      <c r="G35" s="5">
        <v>168</v>
      </c>
      <c r="H35" s="5">
        <v>120</v>
      </c>
      <c r="I35" s="5">
        <v>157</v>
      </c>
      <c r="J35" s="11">
        <v>900</v>
      </c>
      <c r="K35" s="5">
        <v>129</v>
      </c>
      <c r="L35" s="5">
        <v>142</v>
      </c>
      <c r="M35" s="5">
        <v>97</v>
      </c>
      <c r="N35" s="5">
        <v>127</v>
      </c>
      <c r="O35" s="5">
        <v>129</v>
      </c>
      <c r="P35" s="5">
        <v>110</v>
      </c>
      <c r="Q35" s="11">
        <v>734</v>
      </c>
      <c r="R35" s="5">
        <v>117</v>
      </c>
      <c r="S35" s="5">
        <v>157</v>
      </c>
      <c r="T35" s="5">
        <v>141</v>
      </c>
      <c r="U35" s="5">
        <v>139</v>
      </c>
      <c r="V35" s="5">
        <v>139</v>
      </c>
      <c r="W35" s="5">
        <v>168</v>
      </c>
      <c r="X35" s="11">
        <v>861</v>
      </c>
      <c r="Y35" s="5">
        <v>141</v>
      </c>
      <c r="Z35" s="5">
        <v>141</v>
      </c>
      <c r="AA35" s="5">
        <v>131</v>
      </c>
      <c r="AB35" s="5">
        <v>159</v>
      </c>
      <c r="AC35" s="5">
        <v>104</v>
      </c>
      <c r="AD35" s="5">
        <v>153</v>
      </c>
      <c r="AE35" s="11">
        <v>829</v>
      </c>
      <c r="AF35" s="5">
        <v>3324</v>
      </c>
      <c r="AG35" s="26">
        <v>138.5</v>
      </c>
    </row>
    <row r="36" spans="1:33" ht="12.75">
      <c r="A36" s="10">
        <v>31</v>
      </c>
      <c r="B36" s="4" t="s">
        <v>90</v>
      </c>
      <c r="C36" s="4" t="s">
        <v>4</v>
      </c>
      <c r="D36" s="5">
        <v>146</v>
      </c>
      <c r="E36" s="5">
        <v>126</v>
      </c>
      <c r="F36" s="5">
        <v>137</v>
      </c>
      <c r="G36" s="5">
        <v>136</v>
      </c>
      <c r="H36" s="5">
        <v>158</v>
      </c>
      <c r="I36" s="5">
        <v>156</v>
      </c>
      <c r="J36" s="11">
        <v>859</v>
      </c>
      <c r="K36" s="5">
        <v>103</v>
      </c>
      <c r="L36" s="5">
        <v>114</v>
      </c>
      <c r="M36" s="5">
        <v>121</v>
      </c>
      <c r="N36" s="5">
        <v>125</v>
      </c>
      <c r="O36" s="5">
        <v>149</v>
      </c>
      <c r="P36" s="5">
        <v>129</v>
      </c>
      <c r="Q36" s="11">
        <v>741</v>
      </c>
      <c r="R36" s="5">
        <v>142</v>
      </c>
      <c r="S36" s="5">
        <v>159</v>
      </c>
      <c r="T36" s="5">
        <v>142</v>
      </c>
      <c r="U36" s="5">
        <v>137</v>
      </c>
      <c r="V36" s="5">
        <v>151</v>
      </c>
      <c r="W36" s="5">
        <v>135</v>
      </c>
      <c r="X36" s="11">
        <v>866</v>
      </c>
      <c r="Y36" s="5">
        <v>126</v>
      </c>
      <c r="Z36" s="5">
        <v>133</v>
      </c>
      <c r="AA36" s="5">
        <v>146</v>
      </c>
      <c r="AB36" s="5">
        <v>104</v>
      </c>
      <c r="AC36" s="5">
        <v>122</v>
      </c>
      <c r="AD36" s="5">
        <v>140</v>
      </c>
      <c r="AE36" s="11">
        <v>771</v>
      </c>
      <c r="AF36" s="5">
        <v>3237</v>
      </c>
      <c r="AG36" s="26">
        <v>134.875</v>
      </c>
    </row>
    <row r="37" spans="1:33" ht="12.75">
      <c r="A37" s="10">
        <v>32</v>
      </c>
      <c r="B37" s="4" t="s">
        <v>91</v>
      </c>
      <c r="C37" s="4" t="s">
        <v>6</v>
      </c>
      <c r="D37" s="5">
        <v>143</v>
      </c>
      <c r="E37" s="5">
        <v>119</v>
      </c>
      <c r="F37" s="5">
        <v>124</v>
      </c>
      <c r="G37" s="5">
        <v>166</v>
      </c>
      <c r="H37" s="5">
        <v>143</v>
      </c>
      <c r="I37" s="5">
        <v>111</v>
      </c>
      <c r="J37" s="11">
        <v>806</v>
      </c>
      <c r="K37" s="5">
        <v>131</v>
      </c>
      <c r="L37" s="5">
        <v>121</v>
      </c>
      <c r="M37" s="5">
        <v>115</v>
      </c>
      <c r="N37" s="5">
        <v>142</v>
      </c>
      <c r="O37" s="5">
        <v>150</v>
      </c>
      <c r="P37" s="5">
        <v>145</v>
      </c>
      <c r="Q37" s="11">
        <v>804</v>
      </c>
      <c r="R37" s="5">
        <v>118</v>
      </c>
      <c r="S37" s="5">
        <v>172</v>
      </c>
      <c r="T37" s="5">
        <v>111</v>
      </c>
      <c r="U37" s="5">
        <v>131</v>
      </c>
      <c r="V37" s="5">
        <v>94</v>
      </c>
      <c r="W37" s="5">
        <v>174</v>
      </c>
      <c r="X37" s="11">
        <v>800</v>
      </c>
      <c r="Y37" s="5">
        <v>124</v>
      </c>
      <c r="Z37" s="5">
        <v>138</v>
      </c>
      <c r="AA37" s="5">
        <v>172</v>
      </c>
      <c r="AB37" s="5">
        <v>137</v>
      </c>
      <c r="AC37" s="5">
        <v>131</v>
      </c>
      <c r="AD37" s="5">
        <v>117</v>
      </c>
      <c r="AE37" s="11">
        <v>819</v>
      </c>
      <c r="AF37" s="5">
        <v>3229</v>
      </c>
      <c r="AG37" s="26">
        <v>134.54166666666666</v>
      </c>
    </row>
    <row r="38" spans="1:33" ht="12.75">
      <c r="A38" s="10">
        <v>33</v>
      </c>
      <c r="B38" s="4" t="s">
        <v>92</v>
      </c>
      <c r="C38" s="4" t="s">
        <v>1</v>
      </c>
      <c r="D38" s="5">
        <v>155</v>
      </c>
      <c r="E38" s="5">
        <v>170</v>
      </c>
      <c r="F38" s="5">
        <v>143</v>
      </c>
      <c r="G38" s="5">
        <v>175</v>
      </c>
      <c r="H38" s="5">
        <v>138</v>
      </c>
      <c r="I38" s="5">
        <v>137</v>
      </c>
      <c r="J38" s="11">
        <v>918</v>
      </c>
      <c r="K38" s="5">
        <v>109</v>
      </c>
      <c r="L38" s="5">
        <v>145</v>
      </c>
      <c r="M38" s="5">
        <v>118</v>
      </c>
      <c r="N38" s="5">
        <v>160</v>
      </c>
      <c r="O38" s="5">
        <v>124</v>
      </c>
      <c r="P38" s="5">
        <v>130</v>
      </c>
      <c r="Q38" s="11">
        <v>786</v>
      </c>
      <c r="R38" s="5">
        <v>116</v>
      </c>
      <c r="S38" s="5">
        <v>126</v>
      </c>
      <c r="T38" s="5">
        <v>138</v>
      </c>
      <c r="U38" s="5">
        <v>142</v>
      </c>
      <c r="V38" s="5">
        <v>149</v>
      </c>
      <c r="W38" s="5">
        <v>108</v>
      </c>
      <c r="X38" s="11">
        <v>779</v>
      </c>
      <c r="Y38" s="5">
        <v>117</v>
      </c>
      <c r="Z38" s="5">
        <v>94</v>
      </c>
      <c r="AA38" s="5">
        <v>120</v>
      </c>
      <c r="AB38" s="5">
        <v>112</v>
      </c>
      <c r="AC38" s="5">
        <v>104</v>
      </c>
      <c r="AD38" s="5">
        <v>145</v>
      </c>
      <c r="AE38" s="11">
        <v>692</v>
      </c>
      <c r="AF38" s="5">
        <v>3175</v>
      </c>
      <c r="AG38" s="26">
        <v>132.29166666666666</v>
      </c>
    </row>
    <row r="39" spans="1:33" ht="12.75">
      <c r="A39" s="10">
        <v>34</v>
      </c>
      <c r="B39" s="4" t="s">
        <v>93</v>
      </c>
      <c r="C39" s="4" t="s">
        <v>59</v>
      </c>
      <c r="D39" s="5">
        <v>125</v>
      </c>
      <c r="E39" s="5">
        <v>130</v>
      </c>
      <c r="F39" s="5">
        <v>101</v>
      </c>
      <c r="G39" s="5">
        <v>133</v>
      </c>
      <c r="H39" s="5">
        <v>110</v>
      </c>
      <c r="I39" s="5">
        <v>118</v>
      </c>
      <c r="J39" s="11">
        <v>717</v>
      </c>
      <c r="K39" s="5">
        <v>113</v>
      </c>
      <c r="L39" s="5">
        <v>122</v>
      </c>
      <c r="M39" s="5">
        <v>107</v>
      </c>
      <c r="N39" s="5">
        <v>114</v>
      </c>
      <c r="O39" s="5">
        <v>148</v>
      </c>
      <c r="P39" s="5">
        <v>165</v>
      </c>
      <c r="Q39" s="11">
        <v>769</v>
      </c>
      <c r="R39" s="5">
        <v>107</v>
      </c>
      <c r="S39" s="5">
        <v>136</v>
      </c>
      <c r="T39" s="5">
        <v>123</v>
      </c>
      <c r="U39" s="5">
        <v>132</v>
      </c>
      <c r="V39" s="5">
        <v>136</v>
      </c>
      <c r="W39" s="5">
        <v>136</v>
      </c>
      <c r="X39" s="11">
        <v>770</v>
      </c>
      <c r="Y39" s="5">
        <v>139</v>
      </c>
      <c r="Z39" s="5">
        <v>101</v>
      </c>
      <c r="AA39" s="5">
        <v>113</v>
      </c>
      <c r="AB39" s="5">
        <v>106</v>
      </c>
      <c r="AC39" s="5">
        <v>128</v>
      </c>
      <c r="AD39" s="5">
        <v>126</v>
      </c>
      <c r="AE39" s="11">
        <v>713</v>
      </c>
      <c r="AF39" s="5">
        <v>2969</v>
      </c>
      <c r="AG39" s="26">
        <v>123.70833333333333</v>
      </c>
    </row>
  </sheetData>
  <sheetProtection/>
  <mergeCells count="2">
    <mergeCell ref="B1:AG1"/>
    <mergeCell ref="B2:A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Roberto</cp:lastModifiedBy>
  <cp:lastPrinted>2011-03-22T00:44:36Z</cp:lastPrinted>
  <dcterms:created xsi:type="dcterms:W3CDTF">2010-07-05T03:01:54Z</dcterms:created>
  <dcterms:modified xsi:type="dcterms:W3CDTF">2011-03-22T00:45:33Z</dcterms:modified>
  <cp:category/>
  <cp:version/>
  <cp:contentType/>
  <cp:contentStatus/>
</cp:coreProperties>
</file>